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9180" windowHeight="4308" tabRatio="602" activeTab="4"/>
  </bookViews>
  <sheets>
    <sheet name="P&amp;L" sheetId="1" r:id="rId1"/>
    <sheet name="B.Sheet" sheetId="2" r:id="rId2"/>
    <sheet name="Equity" sheetId="3" r:id="rId3"/>
    <sheet name="C.Flow" sheetId="4" r:id="rId4"/>
    <sheet name="Note" sheetId="5" r:id="rId5"/>
  </sheets>
  <definedNames>
    <definedName name="_xlnm.Print_Area" localSheetId="4">'Note'!$A$1:$K$281</definedName>
  </definedNames>
  <calcPr fullCalcOnLoad="1"/>
</workbook>
</file>

<file path=xl/sharedStrings.xml><?xml version="1.0" encoding="utf-8"?>
<sst xmlns="http://schemas.openxmlformats.org/spreadsheetml/2006/main" count="438" uniqueCount="336">
  <si>
    <t>YLI HOLDINGS BERHAD</t>
  </si>
  <si>
    <t>RM'000</t>
  </si>
  <si>
    <t>Finance cost</t>
  </si>
  <si>
    <t xml:space="preserve">YLI HOLDINGS BERHAD  </t>
  </si>
  <si>
    <t>3 months ended</t>
  </si>
  <si>
    <t>Expenses excluding finance cost and tax</t>
  </si>
  <si>
    <t>Other operating income</t>
  </si>
  <si>
    <t>Profit from operations</t>
  </si>
  <si>
    <t>Profit from ordinary activities before tax</t>
  </si>
  <si>
    <t>Tax</t>
  </si>
  <si>
    <t>-</t>
  </si>
  <si>
    <t>Profit from ordinary activities after tax</t>
  </si>
  <si>
    <t>Minority interest</t>
  </si>
  <si>
    <t>Net profit for the period</t>
  </si>
  <si>
    <t>Earnings per share :</t>
  </si>
  <si>
    <t>sen</t>
  </si>
  <si>
    <t>basic</t>
  </si>
  <si>
    <t>(The Condensed Consolidated Income Statements should be read in conjunction with the Annual Financial Report</t>
  </si>
  <si>
    <t xml:space="preserve">AS AT </t>
  </si>
  <si>
    <t>AS AT</t>
  </si>
  <si>
    <t>Property, plant and equipment</t>
  </si>
  <si>
    <t>Current assets</t>
  </si>
  <si>
    <t>Tax recoverable</t>
  </si>
  <si>
    <t>Inventories</t>
  </si>
  <si>
    <t>Provision for taxation</t>
  </si>
  <si>
    <t>Net current assets</t>
  </si>
  <si>
    <t>Share capital</t>
  </si>
  <si>
    <t>Share premium</t>
  </si>
  <si>
    <t>Deferred taxation</t>
  </si>
  <si>
    <t>Non current assets</t>
  </si>
  <si>
    <t>Less: Current liabilities</t>
  </si>
  <si>
    <t>Less: Non current liabilities</t>
  </si>
  <si>
    <t>Capital and reserves</t>
  </si>
  <si>
    <t>(The Condensed Consolidated Balance Sheet should be read in conjunction with the Annual</t>
  </si>
  <si>
    <t>RM</t>
  </si>
  <si>
    <t>Net profit after tax</t>
  </si>
  <si>
    <t>Adjustments for:</t>
  </si>
  <si>
    <t>Taxation</t>
  </si>
  <si>
    <t>Depreciation of property, plant &amp; equipment</t>
  </si>
  <si>
    <t>Property, plant &amp; equipment written off</t>
  </si>
  <si>
    <t>Interest income</t>
  </si>
  <si>
    <t>Cash Generated From Operations</t>
  </si>
  <si>
    <t>Interest received</t>
  </si>
  <si>
    <t>Net proceeds from issuance of share capital</t>
  </si>
  <si>
    <t xml:space="preserve">YLI HOLDINGS BERHAD </t>
  </si>
  <si>
    <t>ISSUED AND FULLY PAID</t>
  </si>
  <si>
    <t xml:space="preserve">ORDINARY SHARES OF </t>
  </si>
  <si>
    <t>NON-</t>
  </si>
  <si>
    <t>RM1 EACH</t>
  </si>
  <si>
    <t>DISTRIBUTABLE</t>
  </si>
  <si>
    <t>Share</t>
  </si>
  <si>
    <t>Revaluation</t>
  </si>
  <si>
    <t>Number</t>
  </si>
  <si>
    <t>Nominal</t>
  </si>
  <si>
    <t>and other</t>
  </si>
  <si>
    <t>Retained</t>
  </si>
  <si>
    <t>of shares</t>
  </si>
  <si>
    <t>value</t>
  </si>
  <si>
    <t>premium</t>
  </si>
  <si>
    <t>earnings</t>
  </si>
  <si>
    <t>Total</t>
  </si>
  <si>
    <t xml:space="preserve">Issue of share - </t>
  </si>
  <si>
    <t>exercise of Share option</t>
  </si>
  <si>
    <t>Revenue</t>
  </si>
  <si>
    <t>Notes to the Financial Information</t>
  </si>
  <si>
    <t>Basis of preparation</t>
  </si>
  <si>
    <t>Segmental reporting</t>
  </si>
  <si>
    <t>Group</t>
  </si>
  <si>
    <t>3.</t>
  </si>
  <si>
    <t>Seasonality and cyclicality of interim operations</t>
  </si>
  <si>
    <t>The Group operations were not significantly affected by any unusual seasonality or cyclicality factors.</t>
  </si>
  <si>
    <t>4.</t>
  </si>
  <si>
    <t>5.</t>
  </si>
  <si>
    <t>6.</t>
  </si>
  <si>
    <t>In respect of current period:</t>
  </si>
  <si>
    <t>-   income tax</t>
  </si>
  <si>
    <t>-   deferred tax</t>
  </si>
  <si>
    <t>In respect of prior years:</t>
  </si>
  <si>
    <t>7.</t>
  </si>
  <si>
    <t>Earnings per share</t>
  </si>
  <si>
    <t>Net profit for the period    (RM'000)</t>
  </si>
  <si>
    <t>Weighted average number of</t>
  </si>
  <si>
    <t xml:space="preserve">   ordinary shares in issue    ('000)</t>
  </si>
  <si>
    <t>Basic earnings per share</t>
  </si>
  <si>
    <t>Diluted earnings per share</t>
  </si>
  <si>
    <t>8.</t>
  </si>
  <si>
    <t>Carrying amount of revalued assets - Property, plant and equipment</t>
  </si>
  <si>
    <t>9.</t>
  </si>
  <si>
    <t>(a)</t>
  </si>
  <si>
    <t>(b)</t>
  </si>
  <si>
    <t>10.</t>
  </si>
  <si>
    <t>11.</t>
  </si>
  <si>
    <t>Current</t>
  </si>
  <si>
    <t>USD'000</t>
  </si>
  <si>
    <t>equivalent</t>
  </si>
  <si>
    <t>12.</t>
  </si>
  <si>
    <t>Debt and Equity Securities</t>
  </si>
  <si>
    <t>13.</t>
  </si>
  <si>
    <t>Changes in the Composition of the Company</t>
  </si>
  <si>
    <t>14.</t>
  </si>
  <si>
    <t>Status of Corporate Proposals</t>
  </si>
  <si>
    <t>15.</t>
  </si>
  <si>
    <t>Analysed as follows:</t>
  </si>
  <si>
    <t>-   Property, plant and equipment</t>
  </si>
  <si>
    <t>16.</t>
  </si>
  <si>
    <t>17.</t>
  </si>
  <si>
    <t>Financial Instruments with Off Balance Sheet Risk</t>
  </si>
  <si>
    <t>There were no financial instruments with off balance sheet risk as at the date of this report.</t>
  </si>
  <si>
    <t>18.</t>
  </si>
  <si>
    <t>Material Litigation</t>
  </si>
  <si>
    <t>There were no material litigation at the date of this report.</t>
  </si>
  <si>
    <t>19.</t>
  </si>
  <si>
    <t>Material Changes in Quarterly Results as Compared with the Preceding Quarter</t>
  </si>
  <si>
    <t>Preceding</t>
  </si>
  <si>
    <t>Quarter</t>
  </si>
  <si>
    <t>Consolidated Profit before taxation</t>
  </si>
  <si>
    <t>Consolidated Profit after taxation</t>
  </si>
  <si>
    <t>20.</t>
  </si>
  <si>
    <t>Performance</t>
  </si>
  <si>
    <t>21.</t>
  </si>
  <si>
    <t>Significant post balance sheet event</t>
  </si>
  <si>
    <t>22.</t>
  </si>
  <si>
    <t>Future Prospects</t>
  </si>
  <si>
    <t>23.</t>
  </si>
  <si>
    <t>Profit Forecast or Profit Guarantee</t>
  </si>
  <si>
    <t>24.</t>
  </si>
  <si>
    <t>Dividends</t>
  </si>
  <si>
    <t>By Order of the Board</t>
  </si>
  <si>
    <t>MOLLY GUNN CHIT GEOK</t>
  </si>
  <si>
    <t>Secretary</t>
  </si>
  <si>
    <t>2.</t>
  </si>
  <si>
    <t>1.</t>
  </si>
  <si>
    <t>Capital Commitment</t>
  </si>
  <si>
    <t>Related Party Transactions</t>
  </si>
  <si>
    <t>(i)</t>
  </si>
  <si>
    <t>Significant related party balances</t>
  </si>
  <si>
    <t>Company</t>
  </si>
  <si>
    <t>6 months</t>
  </si>
  <si>
    <t>30.09.2002</t>
  </si>
  <si>
    <t>Amounts due from subsidiary companies (non-trade)</t>
  </si>
  <si>
    <t>-  Yew Lean Foundry &amp; Co. Sdn. Bhd.</t>
  </si>
  <si>
    <t>-  Yew Li Foundry &amp; Co. Sdn. Bhd.</t>
  </si>
  <si>
    <t>-  Logam Utara (M) Sdn. Bhd.</t>
  </si>
  <si>
    <t>-  Zhangzhou YLI Electro-Metallurgy Co. Ltd.</t>
  </si>
  <si>
    <t>25.</t>
  </si>
  <si>
    <t>Trade and other receivables</t>
  </si>
  <si>
    <t>Trade and other payables</t>
  </si>
  <si>
    <t>Hire-purchase liabilities</t>
  </si>
  <si>
    <t>Revaluation and other reserves</t>
  </si>
  <si>
    <t>Retained earnings</t>
  </si>
  <si>
    <t>'000</t>
  </si>
  <si>
    <t>Changes in Contingent Liabilities</t>
  </si>
  <si>
    <t>Not applicable as no profit forecast was required.</t>
  </si>
  <si>
    <t>Company No. 367249 A</t>
  </si>
  <si>
    <t>as previously reported</t>
  </si>
  <si>
    <t>CONDENSED CONSOLIDATED INCOME STATEMENTS (UNAUDITED)</t>
  </si>
  <si>
    <t>Condensed Consolidated Cash Flow Statement (Unaudited)</t>
  </si>
  <si>
    <t>Condensed Consolidated Statement of Changes in Equity (Unaudited)</t>
  </si>
  <si>
    <t>Disclosure of audit report qualification and status of matters raised</t>
  </si>
  <si>
    <t>There was no qualification in the audit report of the preceding annual financial statements.</t>
  </si>
  <si>
    <t>26.</t>
  </si>
  <si>
    <t xml:space="preserve">(The Condensed Consolidated Cash Flow Statements should be read in conjunction with the </t>
  </si>
  <si>
    <t xml:space="preserve">(The Condensed Consolidated Statement of Changes in Equity should be read in conjunction with the Annual </t>
  </si>
  <si>
    <t>Cash and cash equivalents :-</t>
  </si>
  <si>
    <t>0</t>
  </si>
  <si>
    <t xml:space="preserve">      0</t>
  </si>
  <si>
    <t>Short term borrowing</t>
  </si>
  <si>
    <t>Bank and cash balances</t>
  </si>
  <si>
    <t>OPERATING CASH FLOWS</t>
  </si>
  <si>
    <t>Receivables</t>
  </si>
  <si>
    <t>Payables</t>
  </si>
  <si>
    <t>NET OPERATING CASH FLOW</t>
  </si>
  <si>
    <t>INVESTING CASH FLOWS</t>
  </si>
  <si>
    <t>NET INVESTING CASH FLOW</t>
  </si>
  <si>
    <t>FINANCING CASH FLOWS</t>
  </si>
  <si>
    <t>NET FINANCING CASH FLOW</t>
  </si>
  <si>
    <t>NET CHANGE IN CASH &amp; CASH EQUIVALENTS</t>
  </si>
  <si>
    <t>Fixed deposits with financial institutions</t>
  </si>
  <si>
    <t>The interim financial report is unaudited and has been prepared in accordance with MASB 26 Interim</t>
  </si>
  <si>
    <t>Changes in Estimates Amounts</t>
  </si>
  <si>
    <t>There is no disclosure of segmental information as the Group operates principally within one industry.</t>
  </si>
  <si>
    <t>The valuations of land and buildings have been brought forward, without amendment from the previous annual</t>
  </si>
  <si>
    <t>report.</t>
  </si>
  <si>
    <t>The carrying value of long term leasehold land and short term leasehold land and buildings is based on a</t>
  </si>
  <si>
    <t>valuation carried out by a firm of independent professional valuers in 1994 and 1998 using the open market</t>
  </si>
  <si>
    <t>value basis to reflect fair value.</t>
  </si>
  <si>
    <t>Bank borrowing</t>
  </si>
  <si>
    <t xml:space="preserve">Unsecured - Bank borrowing denominated in </t>
  </si>
  <si>
    <t>27.</t>
  </si>
  <si>
    <t>Cash and bank balances</t>
  </si>
  <si>
    <t>Interest expenses</t>
  </si>
  <si>
    <t>Taxation paid</t>
  </si>
  <si>
    <t>Interest paid</t>
  </si>
  <si>
    <t>Repayment of hire-purchase liabilities</t>
  </si>
  <si>
    <t>CONDENSED CONSOLIDATED BALANCE SHEET (UNAUDITED)</t>
  </si>
  <si>
    <t>Profit on disposal of property, plant &amp; equipment</t>
  </si>
  <si>
    <t>As restated</t>
  </si>
  <si>
    <t>Dividend Proposed</t>
  </si>
  <si>
    <t xml:space="preserve">           foreign currency - US Dollar</t>
  </si>
  <si>
    <t>reserves</t>
  </si>
  <si>
    <t>Not applicable as there was no related party transaction.</t>
  </si>
  <si>
    <t>(ii)</t>
  </si>
  <si>
    <t>Unquoted investment and/or properties</t>
  </si>
  <si>
    <t>28.</t>
  </si>
  <si>
    <t>Marketable Securities</t>
  </si>
  <si>
    <t>At cost</t>
  </si>
  <si>
    <t>At book value</t>
  </si>
  <si>
    <t>At market value</t>
  </si>
  <si>
    <t>Tax expense</t>
  </si>
  <si>
    <t>Current Quarter</t>
  </si>
  <si>
    <t>Year To Date</t>
  </si>
  <si>
    <t>Unusual Items</t>
  </si>
  <si>
    <t>There were no material unusual items for the current financial year to date.</t>
  </si>
  <si>
    <t>Net tangible assets per share (RM)</t>
  </si>
  <si>
    <t>There were no corporate proposals announced but not completed as at the date of issue of this report.</t>
  </si>
  <si>
    <t>There were no other issuance and repayment of debt and equity securities, share buy backs, share</t>
  </si>
  <si>
    <t>To the date of this report, there were no material events subsequent to the financial period which have not been</t>
  </si>
  <si>
    <t>reflected in the financial statements.</t>
  </si>
  <si>
    <t>Reconciliation of effective tax is as follows :-</t>
  </si>
  <si>
    <t>bonus issue</t>
  </si>
  <si>
    <t>ended 31 March 2003</t>
  </si>
  <si>
    <t>31/03/2004</t>
  </si>
  <si>
    <t>Jointly controlled entity</t>
  </si>
  <si>
    <t>Marketable securities</t>
  </si>
  <si>
    <t>Share of results of jointly controlled entity</t>
  </si>
  <si>
    <t>Profit from ordinary activities</t>
  </si>
  <si>
    <t>before taxation</t>
  </si>
  <si>
    <t xml:space="preserve">Tax calculated at the Malaysian </t>
  </si>
  <si>
    <t xml:space="preserve">  tax rate of 28%</t>
  </si>
  <si>
    <t xml:space="preserve">Tax effect of expenses not </t>
  </si>
  <si>
    <t xml:space="preserve">  deducted for tax purposes</t>
  </si>
  <si>
    <t>Tax effect of income not subject</t>
  </si>
  <si>
    <t xml:space="preserve">  to tax</t>
  </si>
  <si>
    <t xml:space="preserve">Tax effect of utilisation of </t>
  </si>
  <si>
    <t xml:space="preserve">  reinvestment allowances</t>
  </si>
  <si>
    <t>Difference in tax rate for the first</t>
  </si>
  <si>
    <t xml:space="preserve">  of prior financial year</t>
  </si>
  <si>
    <t xml:space="preserve">  -  current taxation</t>
  </si>
  <si>
    <t xml:space="preserve">  -  deferred taxation</t>
  </si>
  <si>
    <t>Profit on disposal of marketable securities</t>
  </si>
  <si>
    <t>Acquisition of marketable securities</t>
  </si>
  <si>
    <t>Proceeds from disposal of marketable securities</t>
  </si>
  <si>
    <t>Proceeds from disposal of property, plant and equipment</t>
  </si>
  <si>
    <t>Purchase of property, plant and equipment</t>
  </si>
  <si>
    <t>Advances to a jointly controlled entity</t>
  </si>
  <si>
    <t>Repayment of short term borrowings</t>
  </si>
  <si>
    <t>Dividends paid</t>
  </si>
  <si>
    <t>change in accounting policy</t>
  </si>
  <si>
    <t>Dividend for the financial year</t>
  </si>
  <si>
    <t>Issue of share -</t>
  </si>
  <si>
    <t>-  MASB 25</t>
  </si>
  <si>
    <t>Amount owing by jointly controlled entity</t>
  </si>
  <si>
    <t>Balance As At 1 April 2003</t>
  </si>
  <si>
    <t>(Over)/under provision in respect</t>
  </si>
  <si>
    <t>Share of results of jointly controlled entity (refer note 15)</t>
  </si>
  <si>
    <t>for the year ended 31st March 2004)</t>
  </si>
  <si>
    <t>Financial Report for the year ended 31st March 2004)</t>
  </si>
  <si>
    <t>CASH AND CASH EQUIVALENTS AT 01/04/2004</t>
  </si>
  <si>
    <t xml:space="preserve"> Annual Financial Report for the year ended 31st March 2004.)</t>
  </si>
  <si>
    <t>Balance As At 1 April 2004</t>
  </si>
  <si>
    <t xml:space="preserve"> Financial Report for the year ended 31st March 2004.)</t>
  </si>
  <si>
    <t>Tax effect of different tax rate in</t>
  </si>
  <si>
    <t xml:space="preserve">  subsidiary</t>
  </si>
  <si>
    <t>Tax effect of current year tax loss</t>
  </si>
  <si>
    <t xml:space="preserve">  not recognised</t>
  </si>
  <si>
    <t>cancellations, shares held as treasury shares and resale of treasury shares for the current financial year</t>
  </si>
  <si>
    <t>should be read in conjunction with the Group's financial statements for the year ended 31 March 2004.</t>
  </si>
  <si>
    <t>There were no purchase or disposal of quoted securities for the period under review.</t>
  </si>
  <si>
    <t>The significant accounting policies and methods of computation adopted for the interim financial report are</t>
  </si>
  <si>
    <t>consistent with those adopted for the annual financial statements for the year ended 31 March 2004.</t>
  </si>
  <si>
    <t xml:space="preserve">Financial Reporting and paragraph 9.22 of the Bursa Malaysia Securities Berhad Listing Requirements, and </t>
  </si>
  <si>
    <t>30.09.2004</t>
  </si>
  <si>
    <t xml:space="preserve">  RM500,000 of taxable income</t>
  </si>
  <si>
    <t xml:space="preserve">  for Malaysian subsidiaries</t>
  </si>
  <si>
    <t>Deferred tax assets not previously</t>
  </si>
  <si>
    <t xml:space="preserve"> recognised</t>
  </si>
  <si>
    <t>Analysed as follows :-</t>
  </si>
  <si>
    <t>Subsidiary companies</t>
  </si>
  <si>
    <t>Corporate guarantees of RM3.16 million were given to a third party while guarantees of RM1.41 million</t>
  </si>
  <si>
    <t>were given to a bank to secure banking facilities.</t>
  </si>
  <si>
    <t xml:space="preserve">since the last balance sheet date. </t>
  </si>
  <si>
    <t>attributed mainly to higher turnover.</t>
  </si>
  <si>
    <t>Allowance for diminution of investment in quoted shares</t>
  </si>
  <si>
    <t>Total corporate guarantees given by the Company has increased from RM60.0 million to RM60.94 million</t>
  </si>
  <si>
    <t>companies.</t>
  </si>
  <si>
    <t>Corporate guarantees of RM56.37 million were given to banks to secure bank borrowings of the subsidiary</t>
  </si>
  <si>
    <t xml:space="preserve">  overseas subsidiary</t>
  </si>
  <si>
    <t>Tax incentive in overseas</t>
  </si>
  <si>
    <t>The jointly controlled entity has not commenced commercial operation. The preliminary expenses which are</t>
  </si>
  <si>
    <t>insignificant have been reflected in the share of results of the jointly controlled entity up to the cost of investment</t>
  </si>
  <si>
    <t>Interim report for the nine months ended 31 December 2004</t>
  </si>
  <si>
    <t>31/12/2004</t>
  </si>
  <si>
    <t>31/12/2003</t>
  </si>
  <si>
    <t>9 months ended</t>
  </si>
  <si>
    <t>CASH AND CASH EQUIVALENTS AT 31/12/2004</t>
  </si>
  <si>
    <t>9 months ended 31 December 2004</t>
  </si>
  <si>
    <t>Net profit for the 9-months period</t>
  </si>
  <si>
    <t>ended 31 March 2004</t>
  </si>
  <si>
    <t>9 months ended 31 December 2003</t>
  </si>
  <si>
    <t>Balance As At 31 December 2004</t>
  </si>
  <si>
    <t>Balance As At 31 December 2003</t>
  </si>
  <si>
    <t>except for the issuance and allotment of 603,000 ordinary shares of RM1.00 each in respect of the</t>
  </si>
  <si>
    <t>31 December 2004.  The exercise price of the "ESOS" ranged from RM1.00 to RM2.60.</t>
  </si>
  <si>
    <t xml:space="preserve">employees share option scheme ("ESOS") to the employees of the Group for the period ended </t>
  </si>
  <si>
    <t>As at 31 December 2004, all ordinary shares which were granted have been fully exercised and the</t>
  </si>
  <si>
    <t>ESOS scheme has expired on 29 November 2004.</t>
  </si>
  <si>
    <t>RM4,964,803 was paid on 7 December 2004.</t>
  </si>
  <si>
    <t>as at 31 December 2004.</t>
  </si>
  <si>
    <t>The capital expenditure not provided for in the financial statement as at 31 December 2004 is as follows :-</t>
  </si>
  <si>
    <t>31.12.2004</t>
  </si>
  <si>
    <t>31.12.2003</t>
  </si>
  <si>
    <t>Investment as at 31 December 2004.</t>
  </si>
  <si>
    <t>31 December 2004</t>
  </si>
  <si>
    <t>There were no sale of unquoted investment and/or properties for the three months ended 31 December 2004.</t>
  </si>
  <si>
    <t>Group bank borrowing as at 31 December 2004 :-</t>
  </si>
  <si>
    <t>The bank borrowing consist of a revolving credit of USD50,617 granted by United Overseas Bank Ltd., China.</t>
  </si>
  <si>
    <t xml:space="preserve">  31.12.2003  </t>
  </si>
  <si>
    <t>Penang,  24 February 2005</t>
  </si>
  <si>
    <t>The Board of Directors do not recommend the payment of any dividend for the 3 months ended 31 December 2004.</t>
  </si>
  <si>
    <t xml:space="preserve">The first and final dividend of 7% less tax in respect of Financial Year Ended 31 March 2004 amounting to </t>
  </si>
  <si>
    <t>diluted  (refer note 6 ii)</t>
  </si>
  <si>
    <t xml:space="preserve">  (refer note 6 ii)</t>
  </si>
  <si>
    <t>Changes in working capital :</t>
  </si>
  <si>
    <t xml:space="preserve">There were no changes in the nature and estimates of amounts from those of the prior interim periods </t>
  </si>
  <si>
    <t xml:space="preserve">or prior financial years that have a material effect in the current interim period. </t>
  </si>
  <si>
    <t>There were no changes in the composition of the Company during the period under review.</t>
  </si>
  <si>
    <t>Group profit before tax for the quarter under review was 37.9% higher than the preceding quarter.  This was</t>
  </si>
  <si>
    <t>Authorised and contracted for</t>
  </si>
  <si>
    <t>For the quarter under review, pre-tax and after tax profit were 86.4% and 78.3% higher, respectively, than its</t>
  </si>
  <si>
    <t>preceding year corresponding quarter due mainly to higher turnover.  Nevertheless, pre-tax and after tax profit for</t>
  </si>
  <si>
    <t>to lower turnover and rising cost of raw materials.</t>
  </si>
  <si>
    <t>the nine months period were 34% lower than its preceding year corresponding period.  This was attributed mainly</t>
  </si>
  <si>
    <t>The Group's future prospect remains challenging due to continued high price of steel scraps and timing &amp;</t>
  </si>
  <si>
    <t>implementation of water projects in the country.  Its raw material manufacturing subsidiary in China, however,</t>
  </si>
  <si>
    <t>its China subsidiary to contribute more significantly to the Group's results barring unforeseen circumstances.</t>
  </si>
  <si>
    <t>continues to contribute positively to the Group's performance.  With the growing China market, the Group expects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</si>
</sst>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#,##0;[Red]#,##0"/>
    <numFmt numFmtId="167" formatCode="0.00;[Red]0.00"/>
    <numFmt numFmtId="168" formatCode="0;[Red]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  <numFmt numFmtId="175" formatCode="0_);[Red]\(0\)"/>
    <numFmt numFmtId="176" formatCode="_(* #,##0.0_);_(* \(#,##0.0\);_(* &quot;-&quot;??_);_(@_)"/>
    <numFmt numFmtId="177" formatCode="_(* #,##0.000_);_(* \(#,##0.000\);_(* &quot;-&quot;??_);_(@_)"/>
  </numFmts>
  <fonts count="1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u val="single"/>
      <sz val="10"/>
      <name val="Arial"/>
      <family val="0"/>
    </font>
    <font>
      <b/>
      <sz val="12"/>
      <name val="Arial Baltic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Alignment="1">
      <alignment/>
    </xf>
    <xf numFmtId="41" fontId="0" fillId="0" borderId="0" xfId="0" applyNumberFormat="1" applyAlignment="1">
      <alignment horizontal="right"/>
    </xf>
    <xf numFmtId="4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4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15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4" xfId="15" applyNumberFormat="1" applyFont="1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" fontId="2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4" xfId="15" applyNumberFormat="1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43" fontId="0" fillId="0" borderId="0" xfId="0" applyNumberFormat="1" applyFont="1" applyAlignment="1">
      <alignment/>
    </xf>
    <xf numFmtId="165" fontId="2" fillId="0" borderId="0" xfId="15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5" fontId="0" fillId="0" borderId="7" xfId="15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3" xfId="15" applyNumberFormat="1" applyFont="1" applyBorder="1" applyAlignment="1">
      <alignment/>
    </xf>
    <xf numFmtId="0" fontId="8" fillId="0" borderId="0" xfId="0" applyFont="1" applyAlignment="1">
      <alignment/>
    </xf>
    <xf numFmtId="41" fontId="0" fillId="0" borderId="0" xfId="0" applyNumberFormat="1" applyFont="1" applyAlignment="1">
      <alignment/>
    </xf>
    <xf numFmtId="165" fontId="2" fillId="0" borderId="0" xfId="15" applyNumberFormat="1" applyFont="1" applyBorder="1" applyAlignment="1" quotePrefix="1">
      <alignment horizontal="center"/>
    </xf>
    <xf numFmtId="165" fontId="0" fillId="0" borderId="3" xfId="15" applyNumberFormat="1" applyFont="1" applyBorder="1" applyAlignment="1">
      <alignment/>
    </xf>
    <xf numFmtId="165" fontId="0" fillId="0" borderId="15" xfId="15" applyNumberFormat="1" applyFont="1" applyBorder="1" applyAlignment="1">
      <alignment/>
    </xf>
    <xf numFmtId="41" fontId="0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41" fontId="0" fillId="0" borderId="0" xfId="15" applyNumberFormat="1" applyBorder="1" applyAlignment="1">
      <alignment/>
    </xf>
    <xf numFmtId="0" fontId="0" fillId="0" borderId="0" xfId="0" applyAlignment="1" quotePrefix="1">
      <alignment horizontal="center"/>
    </xf>
    <xf numFmtId="41" fontId="0" fillId="0" borderId="0" xfId="15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15" xfId="15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2" xfId="0" applyNumberFormat="1" applyBorder="1" applyAlignment="1">
      <alignment/>
    </xf>
    <xf numFmtId="168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 horizontal="right"/>
    </xf>
    <xf numFmtId="41" fontId="0" fillId="0" borderId="0" xfId="15" applyNumberFormat="1" applyAlignment="1">
      <alignment/>
    </xf>
    <xf numFmtId="41" fontId="0" fillId="0" borderId="4" xfId="15" applyNumberFormat="1" applyBorder="1" applyAlignment="1">
      <alignment/>
    </xf>
    <xf numFmtId="41" fontId="0" fillId="0" borderId="2" xfId="15" applyNumberFormat="1" applyBorder="1" applyAlignment="1">
      <alignment/>
    </xf>
    <xf numFmtId="41" fontId="0" fillId="0" borderId="1" xfId="15" applyNumberFormat="1" applyBorder="1" applyAlignment="1">
      <alignment/>
    </xf>
    <xf numFmtId="41" fontId="0" fillId="0" borderId="0" xfId="15" applyNumberFormat="1" applyFont="1" applyAlignment="1">
      <alignment horizontal="center"/>
    </xf>
    <xf numFmtId="41" fontId="0" fillId="0" borderId="5" xfId="15" applyNumberFormat="1" applyBorder="1" applyAlignment="1">
      <alignment/>
    </xf>
    <xf numFmtId="43" fontId="0" fillId="0" borderId="2" xfId="15" applyBorder="1" applyAlignment="1" quotePrefix="1">
      <alignment horizontal="right"/>
    </xf>
    <xf numFmtId="41" fontId="0" fillId="0" borderId="0" xfId="0" applyNumberFormat="1" applyAlignment="1" quotePrefix="1">
      <alignment horizontal="right"/>
    </xf>
    <xf numFmtId="41" fontId="0" fillId="0" borderId="0" xfId="15" applyNumberFormat="1" applyFont="1" applyBorder="1" applyAlignment="1">
      <alignment/>
    </xf>
    <xf numFmtId="165" fontId="0" fillId="0" borderId="6" xfId="15" applyNumberFormat="1" applyFont="1" applyBorder="1" applyAlignment="1">
      <alignment horizontal="center"/>
    </xf>
    <xf numFmtId="165" fontId="0" fillId="0" borderId="9" xfId="15" applyNumberFormat="1" applyFont="1" applyBorder="1" applyAlignment="1">
      <alignment horizontal="center"/>
    </xf>
    <xf numFmtId="165" fontId="0" fillId="0" borderId="11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1" fontId="0" fillId="0" borderId="0" xfId="15" applyNumberFormat="1" applyFont="1" applyFill="1" applyBorder="1" applyAlignment="1">
      <alignment/>
    </xf>
    <xf numFmtId="1" fontId="0" fillId="0" borderId="0" xfId="0" applyNumberFormat="1" applyAlignment="1" quotePrefix="1">
      <alignment horizontal="right"/>
    </xf>
    <xf numFmtId="1" fontId="0" fillId="0" borderId="0" xfId="0" applyNumberFormat="1" applyAlignment="1">
      <alignment/>
    </xf>
    <xf numFmtId="0" fontId="2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1" fontId="0" fillId="0" borderId="2" xfId="0" applyNumberFormat="1" applyBorder="1" applyAlignment="1" quotePrefix="1">
      <alignment/>
    </xf>
    <xf numFmtId="165" fontId="2" fillId="0" borderId="0" xfId="15" applyNumberFormat="1" applyFont="1" applyAlignment="1">
      <alignment/>
    </xf>
    <xf numFmtId="41" fontId="0" fillId="0" borderId="2" xfId="15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37" fontId="0" fillId="0" borderId="2" xfId="0" applyNumberFormat="1" applyBorder="1" applyAlignment="1">
      <alignment/>
    </xf>
    <xf numFmtId="174" fontId="0" fillId="0" borderId="2" xfId="0" applyNumberFormat="1" applyBorder="1" applyAlignment="1">
      <alignment horizontal="right"/>
    </xf>
    <xf numFmtId="37" fontId="0" fillId="0" borderId="0" xfId="15" applyNumberFormat="1" applyAlignment="1">
      <alignment/>
    </xf>
    <xf numFmtId="174" fontId="0" fillId="0" borderId="0" xfId="15" applyNumberFormat="1" applyAlignment="1">
      <alignment/>
    </xf>
    <xf numFmtId="174" fontId="0" fillId="0" borderId="0" xfId="15" applyNumberFormat="1" applyBorder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15" applyNumberFormat="1" applyAlignment="1">
      <alignment/>
    </xf>
    <xf numFmtId="174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41" fontId="0" fillId="0" borderId="2" xfId="0" applyNumberFormat="1" applyBorder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Alignment="1" quotePrefix="1">
      <alignment/>
    </xf>
    <xf numFmtId="37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2" xfId="15" applyNumberFormat="1" applyBorder="1" applyAlignment="1">
      <alignment/>
    </xf>
    <xf numFmtId="0" fontId="2" fillId="0" borderId="0" xfId="0" applyFont="1" applyAlignment="1">
      <alignment/>
    </xf>
    <xf numFmtId="37" fontId="0" fillId="0" borderId="2" xfId="0" applyNumberFormat="1" applyBorder="1" applyAlignment="1" quotePrefix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 quotePrefix="1">
      <alignment/>
    </xf>
    <xf numFmtId="37" fontId="0" fillId="0" borderId="9" xfId="0" applyNumberFormat="1" applyBorder="1" applyAlignment="1">
      <alignment/>
    </xf>
    <xf numFmtId="37" fontId="0" fillId="0" borderId="11" xfId="0" applyNumberFormat="1" applyBorder="1" applyAlignment="1">
      <alignment/>
    </xf>
    <xf numFmtId="175" fontId="0" fillId="0" borderId="0" xfId="15" applyNumberFormat="1" applyBorder="1" applyAlignment="1">
      <alignment/>
    </xf>
    <xf numFmtId="43" fontId="0" fillId="0" borderId="0" xfId="15" applyFont="1" applyAlignment="1">
      <alignment horizontal="center"/>
    </xf>
    <xf numFmtId="43" fontId="0" fillId="0" borderId="0" xfId="15" applyNumberFormat="1" applyAlignment="1">
      <alignment horizontal="center"/>
    </xf>
    <xf numFmtId="43" fontId="0" fillId="0" borderId="0" xfId="15" applyNumberFormat="1" applyFont="1" applyAlignment="1">
      <alignment horizontal="center"/>
    </xf>
    <xf numFmtId="43" fontId="0" fillId="0" borderId="0" xfId="0" applyNumberFormat="1" applyAlignment="1" quotePrefix="1">
      <alignment horizontal="center"/>
    </xf>
    <xf numFmtId="37" fontId="0" fillId="0" borderId="0" xfId="15" applyNumberFormat="1" applyFont="1" applyBorder="1" applyAlignment="1">
      <alignment/>
    </xf>
    <xf numFmtId="165" fontId="0" fillId="0" borderId="16" xfId="15" applyNumberFormat="1" applyFont="1" applyBorder="1" applyAlignment="1">
      <alignment horizontal="center"/>
    </xf>
    <xf numFmtId="165" fontId="0" fillId="0" borderId="17" xfId="15" applyNumberFormat="1" applyFont="1" applyBorder="1" applyAlignment="1">
      <alignment horizontal="center"/>
    </xf>
    <xf numFmtId="165" fontId="0" fillId="0" borderId="18" xfId="15" applyNumberFormat="1" applyFont="1" applyBorder="1" applyAlignment="1">
      <alignment horizontal="center"/>
    </xf>
    <xf numFmtId="165" fontId="0" fillId="0" borderId="19" xfId="15" applyNumberFormat="1" applyFont="1" applyBorder="1" applyAlignment="1">
      <alignment/>
    </xf>
    <xf numFmtId="0" fontId="10" fillId="0" borderId="0" xfId="0" applyFont="1" applyAlignment="1">
      <alignment/>
    </xf>
    <xf numFmtId="174" fontId="0" fillId="0" borderId="2" xfId="0" applyNumberFormat="1" applyBorder="1" applyAlignment="1" quotePrefix="1">
      <alignment horizontal="right"/>
    </xf>
    <xf numFmtId="166" fontId="0" fillId="0" borderId="0" xfId="0" applyNumberFormat="1" applyAlignment="1" quotePrefix="1">
      <alignment horizontal="right"/>
    </xf>
    <xf numFmtId="37" fontId="0" fillId="0" borderId="1" xfId="0" applyNumberFormat="1" applyBorder="1" applyAlignment="1">
      <alignment/>
    </xf>
    <xf numFmtId="37" fontId="0" fillId="0" borderId="0" xfId="15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C35">
      <selection activeCell="J41" sqref="J41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9.28125" style="0" customWidth="1"/>
    <col min="6" max="6" width="3.7109375" style="0" customWidth="1"/>
    <col min="7" max="7" width="9.7109375" style="0" customWidth="1"/>
    <col min="8" max="9" width="1.7109375" style="0" customWidth="1"/>
    <col min="10" max="10" width="11.140625" style="0" customWidth="1"/>
    <col min="11" max="11" width="1.7109375" style="0" customWidth="1"/>
    <col min="12" max="12" width="2.7109375" style="0" customWidth="1"/>
    <col min="13" max="13" width="10.0039062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1.421875" style="0" customWidth="1"/>
  </cols>
  <sheetData>
    <row r="2" spans="1:11" ht="20.25">
      <c r="A2" s="164" t="s">
        <v>3</v>
      </c>
      <c r="B2" s="164"/>
      <c r="C2" s="164"/>
      <c r="D2" s="164"/>
      <c r="E2" s="164"/>
      <c r="F2" s="165"/>
      <c r="G2" s="165"/>
      <c r="H2" s="165"/>
      <c r="I2" s="165"/>
      <c r="J2" s="165"/>
      <c r="K2" s="1"/>
    </row>
    <row r="3" spans="1:11" ht="12" customHeight="1">
      <c r="A3" t="s">
        <v>153</v>
      </c>
      <c r="K3" s="2"/>
    </row>
    <row r="4" ht="6.75" customHeight="1">
      <c r="K4" s="2"/>
    </row>
    <row r="5" ht="12.75">
      <c r="A5" t="s">
        <v>290</v>
      </c>
    </row>
    <row r="6" ht="6" customHeight="1"/>
    <row r="7" ht="15">
      <c r="A7" s="28" t="s">
        <v>155</v>
      </c>
    </row>
    <row r="8" ht="12" customHeight="1">
      <c r="A8" s="28"/>
    </row>
    <row r="9" spans="1:16" ht="12" customHeight="1">
      <c r="A9" s="28"/>
      <c r="G9" s="166" t="s">
        <v>209</v>
      </c>
      <c r="H9" s="166"/>
      <c r="I9" s="166"/>
      <c r="J9" s="166"/>
      <c r="M9" s="166" t="s">
        <v>210</v>
      </c>
      <c r="N9" s="166"/>
      <c r="O9" s="166"/>
      <c r="P9" s="166"/>
    </row>
    <row r="10" spans="7:17" ht="12.75">
      <c r="G10" s="166" t="s">
        <v>4</v>
      </c>
      <c r="H10" s="166"/>
      <c r="I10" s="166"/>
      <c r="J10" s="166"/>
      <c r="K10" s="4"/>
      <c r="M10" s="166" t="s">
        <v>293</v>
      </c>
      <c r="N10" s="166"/>
      <c r="O10" s="166"/>
      <c r="P10" s="166"/>
      <c r="Q10" s="166"/>
    </row>
    <row r="11" ht="5.25" customHeight="1"/>
    <row r="12" spans="7:16" ht="12.75">
      <c r="G12" s="5" t="s">
        <v>291</v>
      </c>
      <c r="H12" s="6"/>
      <c r="J12" s="5" t="s">
        <v>292</v>
      </c>
      <c r="K12" s="5"/>
      <c r="M12" s="5" t="s">
        <v>291</v>
      </c>
      <c r="N12" s="5"/>
      <c r="O12" s="3"/>
      <c r="P12" s="5" t="s">
        <v>292</v>
      </c>
    </row>
    <row r="13" spans="7:16" ht="12.75">
      <c r="G13" s="4" t="s">
        <v>1</v>
      </c>
      <c r="H13" s="4"/>
      <c r="J13" s="4" t="s">
        <v>1</v>
      </c>
      <c r="K13" s="4"/>
      <c r="M13" s="4" t="s">
        <v>1</v>
      </c>
      <c r="N13" s="4"/>
      <c r="O13" s="3"/>
      <c r="P13" s="4" t="s">
        <v>1</v>
      </c>
    </row>
    <row r="14" ht="9.75" customHeight="1"/>
    <row r="15" spans="1:16" ht="12.75">
      <c r="A15" t="s">
        <v>63</v>
      </c>
      <c r="B15" s="7"/>
      <c r="G15" s="8">
        <v>32119</v>
      </c>
      <c r="H15" s="9"/>
      <c r="J15" s="10">
        <v>20229</v>
      </c>
      <c r="K15" s="2"/>
      <c r="M15" s="9">
        <v>70176</v>
      </c>
      <c r="N15" s="9"/>
      <c r="P15" s="8">
        <v>80344</v>
      </c>
    </row>
    <row r="16" spans="7:16" ht="10.5" customHeight="1">
      <c r="G16" s="9"/>
      <c r="H16" s="9"/>
      <c r="J16" s="11"/>
      <c r="K16" s="12"/>
      <c r="M16" s="9"/>
      <c r="N16" s="9"/>
      <c r="P16" s="8"/>
    </row>
    <row r="17" spans="1:16" ht="12.75">
      <c r="A17" t="s">
        <v>5</v>
      </c>
      <c r="B17" s="7"/>
      <c r="G17" s="13">
        <v>-25778</v>
      </c>
      <c r="H17" s="13"/>
      <c r="J17" s="9">
        <v>-16717</v>
      </c>
      <c r="K17" s="2"/>
      <c r="M17" s="13">
        <v>-56182</v>
      </c>
      <c r="N17" s="13"/>
      <c r="P17" s="8">
        <v>-58408</v>
      </c>
    </row>
    <row r="18" spans="7:16" ht="10.5" customHeight="1">
      <c r="G18" s="9"/>
      <c r="H18" s="9"/>
      <c r="J18" s="8"/>
      <c r="K18" s="2"/>
      <c r="M18" s="9"/>
      <c r="N18" s="9"/>
      <c r="P18" s="8"/>
    </row>
    <row r="19" spans="1:17" ht="13.5" thickBot="1">
      <c r="A19" t="s">
        <v>6</v>
      </c>
      <c r="G19" s="14">
        <v>261</v>
      </c>
      <c r="H19" s="14"/>
      <c r="I19" s="15"/>
      <c r="J19" s="16">
        <v>66</v>
      </c>
      <c r="K19" s="17"/>
      <c r="L19" s="15"/>
      <c r="M19" s="14">
        <v>497</v>
      </c>
      <c r="N19" s="14"/>
      <c r="O19" s="15"/>
      <c r="P19" s="16">
        <v>379</v>
      </c>
      <c r="Q19" s="15"/>
    </row>
    <row r="20" spans="7:16" ht="12" customHeight="1">
      <c r="G20" s="9"/>
      <c r="H20" s="9"/>
      <c r="J20" s="8"/>
      <c r="K20" s="2"/>
      <c r="M20" s="9"/>
      <c r="N20" s="9"/>
      <c r="P20" s="8"/>
    </row>
    <row r="21" spans="1:16" ht="12.75">
      <c r="A21" t="s">
        <v>7</v>
      </c>
      <c r="G21" s="9">
        <f>SUM(G15:G19)</f>
        <v>6602</v>
      </c>
      <c r="H21" s="9"/>
      <c r="J21" s="8">
        <f>SUM(J15:J19)</f>
        <v>3578</v>
      </c>
      <c r="K21" s="2"/>
      <c r="M21" s="9">
        <f>SUM(M15:M19)</f>
        <v>14491</v>
      </c>
      <c r="N21" s="9"/>
      <c r="P21" s="8">
        <f>SUM(P15:P19)</f>
        <v>22315</v>
      </c>
    </row>
    <row r="22" spans="7:16" ht="12" customHeight="1">
      <c r="G22" s="9"/>
      <c r="H22" s="9"/>
      <c r="J22" s="8"/>
      <c r="K22" s="2"/>
      <c r="M22" s="9"/>
      <c r="N22" s="9"/>
      <c r="P22" s="8"/>
    </row>
    <row r="23" spans="1:16" ht="12.75">
      <c r="A23" t="s">
        <v>2</v>
      </c>
      <c r="G23" s="9">
        <v>-6</v>
      </c>
      <c r="H23" s="9"/>
      <c r="J23" s="8">
        <v>-40</v>
      </c>
      <c r="K23" s="2"/>
      <c r="M23" s="9">
        <v>-22</v>
      </c>
      <c r="N23" s="9"/>
      <c r="P23" s="8">
        <v>-120</v>
      </c>
    </row>
    <row r="24" spans="7:16" ht="12" customHeight="1">
      <c r="G24" s="9"/>
      <c r="H24" s="9"/>
      <c r="J24" s="8"/>
      <c r="K24" s="2"/>
      <c r="M24" s="9"/>
      <c r="N24" s="9"/>
      <c r="P24" s="8"/>
    </row>
    <row r="25" spans="1:17" ht="12.75">
      <c r="A25" t="s">
        <v>254</v>
      </c>
      <c r="G25" s="119">
        <v>0</v>
      </c>
      <c r="H25" s="113"/>
      <c r="I25" s="18"/>
      <c r="J25" s="120">
        <v>0</v>
      </c>
      <c r="K25" s="160"/>
      <c r="L25" s="120"/>
      <c r="M25" s="120">
        <v>0</v>
      </c>
      <c r="N25" s="113"/>
      <c r="O25" s="120"/>
      <c r="P25" s="120">
        <v>0</v>
      </c>
      <c r="Q25" s="7"/>
    </row>
    <row r="26" spans="7:16" ht="9" customHeight="1">
      <c r="G26" s="9"/>
      <c r="H26" s="9"/>
      <c r="J26" s="8"/>
      <c r="K26" s="2"/>
      <c r="M26" s="9"/>
      <c r="N26" s="9"/>
      <c r="P26" s="8"/>
    </row>
    <row r="27" spans="1:16" ht="12.75">
      <c r="A27" t="s">
        <v>8</v>
      </c>
      <c r="G27" s="9">
        <f>SUM(G21:G25)</f>
        <v>6596</v>
      </c>
      <c r="H27" s="9"/>
      <c r="J27" s="8">
        <f>SUM(J21:J25)</f>
        <v>3538</v>
      </c>
      <c r="K27" s="2"/>
      <c r="M27" s="9">
        <f>SUM(M21:M25)</f>
        <v>14469</v>
      </c>
      <c r="N27" s="9"/>
      <c r="P27" s="8">
        <f>SUM(P21:P25)</f>
        <v>22195</v>
      </c>
    </row>
    <row r="28" spans="7:16" ht="12.75">
      <c r="G28" s="9"/>
      <c r="H28" s="9"/>
      <c r="J28" s="8"/>
      <c r="K28" s="2"/>
      <c r="M28" s="9"/>
      <c r="N28" s="9"/>
      <c r="P28" s="8"/>
    </row>
    <row r="29" spans="1:17" ht="12.75">
      <c r="A29" t="s">
        <v>9</v>
      </c>
      <c r="G29" s="21">
        <v>-1516</v>
      </c>
      <c r="H29" s="21"/>
      <c r="I29" s="18"/>
      <c r="J29" s="19">
        <v>-689</v>
      </c>
      <c r="K29" s="20"/>
      <c r="L29" s="18"/>
      <c r="M29" s="21">
        <v>-3294</v>
      </c>
      <c r="N29" s="21"/>
      <c r="O29" s="18"/>
      <c r="P29" s="19">
        <v>-5235</v>
      </c>
      <c r="Q29" s="18"/>
    </row>
    <row r="30" spans="7:16" ht="9" customHeight="1">
      <c r="G30" s="9"/>
      <c r="H30" s="9"/>
      <c r="J30" s="8"/>
      <c r="K30" s="2"/>
      <c r="M30" s="9"/>
      <c r="N30" s="9"/>
      <c r="P30" s="8"/>
    </row>
    <row r="31" spans="1:16" ht="12.75">
      <c r="A31" t="s">
        <v>11</v>
      </c>
      <c r="G31" s="9">
        <f>SUM(G27:G29)</f>
        <v>5080</v>
      </c>
      <c r="H31" s="9"/>
      <c r="J31" s="8">
        <f>+J27+J29</f>
        <v>2849</v>
      </c>
      <c r="K31" s="2"/>
      <c r="M31" s="9">
        <f>+M27+M29</f>
        <v>11175</v>
      </c>
      <c r="N31" s="9"/>
      <c r="P31" s="8">
        <f>+P27+P29</f>
        <v>16960</v>
      </c>
    </row>
    <row r="32" spans="7:16" ht="12.75">
      <c r="G32" s="9"/>
      <c r="H32" s="9"/>
      <c r="J32" s="8"/>
      <c r="K32" s="2"/>
      <c r="M32" s="9"/>
      <c r="N32" s="9"/>
      <c r="P32" s="8"/>
    </row>
    <row r="33" spans="1:17" ht="12.75">
      <c r="A33" t="s">
        <v>12</v>
      </c>
      <c r="G33" s="98" t="s">
        <v>164</v>
      </c>
      <c r="H33" s="91"/>
      <c r="I33" s="89"/>
      <c r="J33" s="98" t="s">
        <v>164</v>
      </c>
      <c r="K33" s="90"/>
      <c r="L33" s="89"/>
      <c r="M33" s="98" t="s">
        <v>165</v>
      </c>
      <c r="N33" s="91"/>
      <c r="O33" s="89"/>
      <c r="P33" s="98" t="s">
        <v>164</v>
      </c>
      <c r="Q33" s="18"/>
    </row>
    <row r="34" spans="7:16" ht="10.5" customHeight="1">
      <c r="G34" s="9"/>
      <c r="H34" s="9"/>
      <c r="J34" s="8"/>
      <c r="K34" s="2"/>
      <c r="M34" s="9"/>
      <c r="N34" s="9"/>
      <c r="P34" s="8"/>
    </row>
    <row r="35" spans="1:17" ht="13.5" thickBot="1">
      <c r="A35" t="s">
        <v>13</v>
      </c>
      <c r="G35" s="22">
        <f>SUM(G30:G33)</f>
        <v>5080</v>
      </c>
      <c r="H35" s="22"/>
      <c r="I35" s="23"/>
      <c r="J35" s="24">
        <f>SUM(J31:J33)</f>
        <v>2849</v>
      </c>
      <c r="K35" s="25"/>
      <c r="L35" s="23"/>
      <c r="M35" s="22">
        <f>SUM(M31:M33)</f>
        <v>11175</v>
      </c>
      <c r="N35" s="22"/>
      <c r="O35" s="23"/>
      <c r="P35" s="24">
        <f>SUM(P31:P33)</f>
        <v>16960</v>
      </c>
      <c r="Q35" s="23"/>
    </row>
    <row r="36" spans="7:16" ht="13.5" thickTop="1">
      <c r="G36" s="9"/>
      <c r="H36" s="9"/>
      <c r="J36" s="8"/>
      <c r="K36" s="2"/>
      <c r="M36" s="9"/>
      <c r="N36" s="9"/>
      <c r="P36" s="8"/>
    </row>
    <row r="37" spans="7:16" ht="12.75" customHeight="1">
      <c r="G37" s="8" t="s">
        <v>15</v>
      </c>
      <c r="H37" s="9"/>
      <c r="J37" s="8" t="s">
        <v>15</v>
      </c>
      <c r="K37" s="12"/>
      <c r="M37" s="2" t="s">
        <v>15</v>
      </c>
      <c r="P37" s="2" t="s">
        <v>15</v>
      </c>
    </row>
    <row r="38" spans="1:11" ht="12.75">
      <c r="A38" t="s">
        <v>14</v>
      </c>
      <c r="G38" s="9"/>
      <c r="H38" s="9"/>
      <c r="J38" s="12"/>
      <c r="K38" s="12"/>
    </row>
    <row r="39" spans="1:17" ht="12.75">
      <c r="A39" s="7" t="s">
        <v>10</v>
      </c>
      <c r="B39" t="s">
        <v>16</v>
      </c>
      <c r="G39" s="151">
        <v>5.16</v>
      </c>
      <c r="H39" s="9"/>
      <c r="J39" s="150">
        <v>2.94</v>
      </c>
      <c r="K39" s="133"/>
      <c r="M39" s="153">
        <v>11.37</v>
      </c>
      <c r="P39" s="150">
        <v>17.62</v>
      </c>
      <c r="Q39" s="132"/>
    </row>
    <row r="40" spans="1:17" ht="12.75">
      <c r="A40" s="7" t="s">
        <v>10</v>
      </c>
      <c r="B40" t="s">
        <v>320</v>
      </c>
      <c r="G40" s="152">
        <v>5.16</v>
      </c>
      <c r="H40" s="9"/>
      <c r="J40" s="150">
        <v>2.93</v>
      </c>
      <c r="K40" s="133"/>
      <c r="M40" s="153">
        <v>11.37</v>
      </c>
      <c r="P40" s="150">
        <v>17.52</v>
      </c>
      <c r="Q40" s="132"/>
    </row>
    <row r="41" spans="7:11" ht="9" customHeight="1">
      <c r="G41" s="9"/>
      <c r="H41" s="9"/>
      <c r="J41" s="12"/>
      <c r="K41" s="12"/>
    </row>
    <row r="44" ht="12.75">
      <c r="A44" s="26"/>
    </row>
    <row r="45" ht="12.75">
      <c r="A45" t="s">
        <v>17</v>
      </c>
    </row>
    <row r="46" ht="12.75">
      <c r="A46" t="s">
        <v>255</v>
      </c>
    </row>
  </sheetData>
  <mergeCells count="6">
    <mergeCell ref="A2:E2"/>
    <mergeCell ref="F2:J2"/>
    <mergeCell ref="G10:J10"/>
    <mergeCell ref="M10:Q10"/>
    <mergeCell ref="G9:J9"/>
    <mergeCell ref="M9:P9"/>
  </mergeCells>
  <printOptions/>
  <pageMargins left="0.6" right="0" top="1" bottom="1" header="0.5" footer="0.5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.7109375" style="0" customWidth="1"/>
    <col min="7" max="7" width="13.140625" style="0" customWidth="1"/>
    <col min="8" max="8" width="10.8515625" style="0" customWidth="1"/>
    <col min="9" max="9" width="4.57421875" style="0" customWidth="1"/>
    <col min="10" max="10" width="10.8515625" style="0" customWidth="1"/>
    <col min="11" max="11" width="8.421875" style="0" customWidth="1"/>
  </cols>
  <sheetData>
    <row r="2" ht="20.25">
      <c r="A2" s="41" t="s">
        <v>0</v>
      </c>
    </row>
    <row r="3" ht="12" customHeight="1">
      <c r="A3" t="s">
        <v>153</v>
      </c>
    </row>
    <row r="4" ht="7.5" customHeight="1"/>
    <row r="5" ht="12.75">
      <c r="A5" t="s">
        <v>290</v>
      </c>
    </row>
    <row r="6" ht="6" customHeight="1"/>
    <row r="7" ht="15">
      <c r="A7" s="28" t="s">
        <v>194</v>
      </c>
    </row>
    <row r="8" ht="15">
      <c r="A8" s="28"/>
    </row>
    <row r="9" spans="8:10" ht="12.75">
      <c r="H9" s="4" t="s">
        <v>18</v>
      </c>
      <c r="J9" s="4" t="s">
        <v>19</v>
      </c>
    </row>
    <row r="10" spans="8:10" ht="12.75">
      <c r="H10" s="29" t="s">
        <v>291</v>
      </c>
      <c r="J10" s="29" t="s">
        <v>221</v>
      </c>
    </row>
    <row r="11" spans="8:10" ht="12.75">
      <c r="H11" s="4" t="s">
        <v>1</v>
      </c>
      <c r="J11" s="4" t="s">
        <v>1</v>
      </c>
    </row>
    <row r="12" ht="12.75">
      <c r="A12" s="3" t="s">
        <v>29</v>
      </c>
    </row>
    <row r="13" spans="1:10" ht="12.75">
      <c r="A13" t="s">
        <v>20</v>
      </c>
      <c r="C13" s="3"/>
      <c r="H13" s="92">
        <v>77976</v>
      </c>
      <c r="J13" s="30">
        <v>74780</v>
      </c>
    </row>
    <row r="14" spans="1:10" ht="12.75">
      <c r="A14" t="s">
        <v>222</v>
      </c>
      <c r="C14" s="3"/>
      <c r="H14" s="121">
        <v>0</v>
      </c>
      <c r="I14" s="7"/>
      <c r="J14" s="122">
        <v>0</v>
      </c>
    </row>
    <row r="15" spans="1:10" ht="12.75">
      <c r="A15" s="7"/>
      <c r="C15" s="3"/>
      <c r="H15" s="38">
        <f>SUM(H13:H14)</f>
        <v>77976</v>
      </c>
      <c r="J15" s="38">
        <f>SUM(J13:J13)</f>
        <v>74780</v>
      </c>
    </row>
    <row r="16" spans="8:10" ht="10.5" customHeight="1">
      <c r="H16" s="92"/>
      <c r="J16" s="27"/>
    </row>
    <row r="17" spans="1:10" ht="12.75">
      <c r="A17" s="3" t="s">
        <v>21</v>
      </c>
      <c r="H17" s="80"/>
      <c r="J17" s="33"/>
    </row>
    <row r="18" spans="1:10" ht="12.75">
      <c r="A18" t="s">
        <v>23</v>
      </c>
      <c r="C18" s="7"/>
      <c r="H18" s="80">
        <v>24661</v>
      </c>
      <c r="J18" s="32">
        <v>22611</v>
      </c>
    </row>
    <row r="19" spans="1:10" ht="12.75">
      <c r="A19" s="37" t="s">
        <v>145</v>
      </c>
      <c r="H19" s="80">
        <f>30645+1353</f>
        <v>31998</v>
      </c>
      <c r="J19" s="80">
        <v>29745</v>
      </c>
    </row>
    <row r="20" spans="1:10" ht="12.75">
      <c r="A20" t="s">
        <v>22</v>
      </c>
      <c r="H20" s="80">
        <v>1275</v>
      </c>
      <c r="J20" s="32">
        <v>1504</v>
      </c>
    </row>
    <row r="21" spans="1:10" ht="12.75">
      <c r="A21" t="s">
        <v>251</v>
      </c>
      <c r="H21" s="80">
        <v>3432</v>
      </c>
      <c r="J21" s="80">
        <v>1596</v>
      </c>
    </row>
    <row r="22" spans="1:10" ht="12.75">
      <c r="A22" t="s">
        <v>223</v>
      </c>
      <c r="H22" s="80">
        <v>470</v>
      </c>
      <c r="J22" s="123">
        <v>498</v>
      </c>
    </row>
    <row r="23" spans="1:10" ht="12.75">
      <c r="A23" t="s">
        <v>177</v>
      </c>
      <c r="H23" s="80">
        <v>36699</v>
      </c>
      <c r="J23" s="32">
        <v>39299</v>
      </c>
    </row>
    <row r="24" spans="1:10" ht="12.75">
      <c r="A24" t="s">
        <v>189</v>
      </c>
      <c r="C24" s="7"/>
      <c r="H24" s="80">
        <v>3840</v>
      </c>
      <c r="J24" s="32">
        <v>3504</v>
      </c>
    </row>
    <row r="25" spans="8:10" ht="12.75">
      <c r="H25" s="93">
        <f>SUM(H18:H24)</f>
        <v>102375</v>
      </c>
      <c r="J25" s="35">
        <f>SUM(J18:J24)</f>
        <v>98757</v>
      </c>
    </row>
    <row r="26" spans="1:10" ht="12.75">
      <c r="A26" s="3" t="s">
        <v>30</v>
      </c>
      <c r="H26" s="80"/>
      <c r="J26" s="32"/>
    </row>
    <row r="27" spans="1:10" ht="12.75">
      <c r="A27" t="s">
        <v>146</v>
      </c>
      <c r="C27" s="7"/>
      <c r="H27" s="80">
        <f>1743+2603</f>
        <v>4346</v>
      </c>
      <c r="J27" s="32">
        <v>5354</v>
      </c>
    </row>
    <row r="28" spans="1:10" ht="12.75">
      <c r="A28" t="s">
        <v>24</v>
      </c>
      <c r="C28" s="7"/>
      <c r="H28" s="134">
        <v>87</v>
      </c>
      <c r="J28" s="149">
        <v>0</v>
      </c>
    </row>
    <row r="29" spans="1:10" ht="12.75">
      <c r="A29" t="s">
        <v>166</v>
      </c>
      <c r="C29" s="7"/>
      <c r="H29" s="80">
        <v>192</v>
      </c>
      <c r="J29" s="32">
        <v>957</v>
      </c>
    </row>
    <row r="30" spans="1:10" ht="12.75">
      <c r="A30" t="s">
        <v>147</v>
      </c>
      <c r="C30" s="7"/>
      <c r="H30" s="154">
        <v>0</v>
      </c>
      <c r="J30" s="34">
        <v>24</v>
      </c>
    </row>
    <row r="31" spans="8:10" ht="12.75">
      <c r="H31" s="93">
        <f>SUM(H27:H30)</f>
        <v>4625</v>
      </c>
      <c r="J31" s="35">
        <f>SUM(J27:J30)</f>
        <v>6335</v>
      </c>
    </row>
    <row r="32" spans="8:10" ht="12.75">
      <c r="H32" s="80"/>
      <c r="J32" s="32"/>
    </row>
    <row r="33" spans="1:10" ht="12.75">
      <c r="A33" s="3" t="s">
        <v>25</v>
      </c>
      <c r="H33" s="94">
        <f>+H25-H31</f>
        <v>97750</v>
      </c>
      <c r="J33" s="36">
        <f>+J25-J31</f>
        <v>92422</v>
      </c>
    </row>
    <row r="34" spans="8:10" ht="12.75">
      <c r="H34" s="80"/>
      <c r="J34" s="32"/>
    </row>
    <row r="35" spans="1:10" ht="12.75">
      <c r="A35" s="3" t="s">
        <v>31</v>
      </c>
      <c r="H35" s="80"/>
      <c r="J35" s="32"/>
    </row>
    <row r="36" spans="1:10" ht="12.75">
      <c r="A36" s="37" t="s">
        <v>28</v>
      </c>
      <c r="H36" s="92">
        <v>7672</v>
      </c>
      <c r="J36" s="30">
        <v>6878</v>
      </c>
    </row>
    <row r="37" spans="1:10" ht="12.75">
      <c r="A37" s="37"/>
      <c r="H37" s="93">
        <f>SUM(H36:H36)</f>
        <v>7672</v>
      </c>
      <c r="J37" s="35">
        <f>SUM(J36:J36)</f>
        <v>6878</v>
      </c>
    </row>
    <row r="38" spans="1:10" ht="12.75">
      <c r="A38" s="37"/>
      <c r="H38" s="92"/>
      <c r="J38" s="30"/>
    </row>
    <row r="39" spans="1:10" ht="13.5" thickBot="1">
      <c r="A39" s="37"/>
      <c r="H39" s="95">
        <f>+H15+H33-H37</f>
        <v>168054</v>
      </c>
      <c r="J39" s="39">
        <f>+J15+J33-J37</f>
        <v>160324</v>
      </c>
    </row>
    <row r="40" spans="1:10" ht="12.75">
      <c r="A40" s="3"/>
      <c r="H40" s="92"/>
      <c r="J40" s="30"/>
    </row>
    <row r="41" spans="1:10" ht="12.75">
      <c r="A41" s="3" t="s">
        <v>32</v>
      </c>
      <c r="C41" s="3"/>
      <c r="D41" s="3"/>
      <c r="H41" s="92"/>
      <c r="J41" s="30"/>
    </row>
    <row r="42" spans="1:10" ht="12.75">
      <c r="A42" t="s">
        <v>26</v>
      </c>
      <c r="C42" s="3"/>
      <c r="D42" s="3"/>
      <c r="H42" s="92">
        <v>98560</v>
      </c>
      <c r="J42" s="30">
        <v>97957</v>
      </c>
    </row>
    <row r="43" spans="1:10" ht="12.75">
      <c r="A43" t="s">
        <v>27</v>
      </c>
      <c r="C43" s="7"/>
      <c r="H43" s="92">
        <v>7208</v>
      </c>
      <c r="J43" s="30">
        <v>6292</v>
      </c>
    </row>
    <row r="44" spans="1:10" ht="12.75">
      <c r="A44" t="s">
        <v>148</v>
      </c>
      <c r="C44" s="7"/>
      <c r="H44" s="96">
        <v>1327</v>
      </c>
      <c r="J44" s="31">
        <v>1327</v>
      </c>
    </row>
    <row r="45" spans="1:10" ht="12.75">
      <c r="A45" t="s">
        <v>149</v>
      </c>
      <c r="C45" s="7"/>
      <c r="H45" s="96">
        <v>60959</v>
      </c>
      <c r="J45" s="31">
        <v>54748</v>
      </c>
    </row>
    <row r="46" spans="8:10" ht="13.5" thickBot="1">
      <c r="H46" s="97">
        <f>SUM(H42:H45)</f>
        <v>168054</v>
      </c>
      <c r="J46" s="40">
        <f>SUM(J42:J45)</f>
        <v>160324</v>
      </c>
    </row>
    <row r="47" spans="8:10" ht="12.75">
      <c r="H47" s="32"/>
      <c r="J47" s="32"/>
    </row>
    <row r="48" spans="1:10" ht="12.75">
      <c r="A48" t="s">
        <v>213</v>
      </c>
      <c r="H48" s="33">
        <v>1.71</v>
      </c>
      <c r="J48" s="33">
        <v>1.64</v>
      </c>
    </row>
    <row r="49" spans="8:10" ht="12.75">
      <c r="H49" s="32"/>
      <c r="J49" s="32"/>
    </row>
    <row r="50" spans="1:10" ht="12.75">
      <c r="A50" t="s">
        <v>33</v>
      </c>
      <c r="J50" s="27"/>
    </row>
    <row r="51" spans="1:10" ht="12.75">
      <c r="A51" t="s">
        <v>256</v>
      </c>
      <c r="J51" s="27"/>
    </row>
    <row r="52" ht="12.75">
      <c r="J52" s="27"/>
    </row>
  </sheetData>
  <printOptions/>
  <pageMargins left="1.5" right="0.75" top="1" bottom="0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D11">
      <selection activeCell="H17" sqref="H17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0.00390625" style="0" customWidth="1"/>
    <col min="4" max="4" width="8.140625" style="0" customWidth="1"/>
    <col min="5" max="6" width="11.28125" style="0" customWidth="1"/>
    <col min="7" max="7" width="0.85546875" style="0" customWidth="1"/>
    <col min="8" max="8" width="9.28125" style="0" bestFit="1" customWidth="1"/>
    <col min="9" max="9" width="10.140625" style="0" customWidth="1"/>
    <col min="10" max="10" width="0.9921875" style="0" customWidth="1"/>
    <col min="11" max="11" width="1.28515625" style="0" customWidth="1"/>
    <col min="12" max="12" width="11.140625" style="0" customWidth="1"/>
    <col min="13" max="13" width="1.28515625" style="0" customWidth="1"/>
    <col min="14" max="14" width="12.140625" style="0" customWidth="1"/>
    <col min="15" max="15" width="0.71875" style="0" customWidth="1"/>
  </cols>
  <sheetData>
    <row r="1" ht="21">
      <c r="A1" s="46" t="s">
        <v>44</v>
      </c>
    </row>
    <row r="2" ht="12.75">
      <c r="A2" t="s">
        <v>153</v>
      </c>
    </row>
    <row r="3" ht="6.75" customHeight="1"/>
    <row r="4" ht="12.75">
      <c r="A4" s="37" t="s">
        <v>290</v>
      </c>
    </row>
    <row r="5" ht="7.5" customHeight="1">
      <c r="A5" s="28"/>
    </row>
    <row r="6" ht="15">
      <c r="A6" s="28" t="s">
        <v>157</v>
      </c>
    </row>
    <row r="7" ht="15">
      <c r="A7" s="28"/>
    </row>
    <row r="9" spans="5:7" ht="12.75">
      <c r="E9" s="166" t="s">
        <v>45</v>
      </c>
      <c r="F9" s="166"/>
      <c r="G9" s="4"/>
    </row>
    <row r="10" spans="5:11" ht="12.75">
      <c r="E10" s="166" t="s">
        <v>46</v>
      </c>
      <c r="F10" s="166"/>
      <c r="G10" s="4"/>
      <c r="H10" s="166" t="s">
        <v>47</v>
      </c>
      <c r="I10" s="166"/>
      <c r="J10" s="4"/>
      <c r="K10" s="4"/>
    </row>
    <row r="11" spans="5:13" ht="12.75">
      <c r="E11" s="167" t="s">
        <v>48</v>
      </c>
      <c r="F11" s="167"/>
      <c r="G11" s="44"/>
      <c r="H11" s="167" t="s">
        <v>49</v>
      </c>
      <c r="I11" s="167"/>
      <c r="J11" s="44"/>
      <c r="K11" s="110"/>
      <c r="L11" s="45" t="s">
        <v>49</v>
      </c>
      <c r="M11" s="45"/>
    </row>
    <row r="12" spans="9:11" ht="12.75">
      <c r="I12" s="2" t="s">
        <v>51</v>
      </c>
      <c r="J12" s="2"/>
      <c r="K12" s="26"/>
    </row>
    <row r="13" spans="5:13" ht="12.75">
      <c r="E13" s="2" t="s">
        <v>52</v>
      </c>
      <c r="F13" s="2" t="s">
        <v>53</v>
      </c>
      <c r="G13" s="2"/>
      <c r="H13" s="2" t="s">
        <v>50</v>
      </c>
      <c r="I13" s="2" t="s">
        <v>54</v>
      </c>
      <c r="J13" s="2"/>
      <c r="K13" s="26"/>
      <c r="L13" s="2" t="s">
        <v>55</v>
      </c>
      <c r="M13" s="2"/>
    </row>
    <row r="14" spans="5:14" ht="12.75">
      <c r="E14" s="2" t="s">
        <v>56</v>
      </c>
      <c r="F14" s="2" t="s">
        <v>57</v>
      </c>
      <c r="G14" s="2"/>
      <c r="H14" s="2" t="s">
        <v>58</v>
      </c>
      <c r="I14" s="2" t="s">
        <v>199</v>
      </c>
      <c r="J14" s="2"/>
      <c r="K14" s="26"/>
      <c r="L14" s="2" t="s">
        <v>59</v>
      </c>
      <c r="M14" s="2"/>
      <c r="N14" s="2" t="s">
        <v>60</v>
      </c>
    </row>
    <row r="15" spans="5:14" ht="12.75">
      <c r="E15" s="81" t="s">
        <v>150</v>
      </c>
      <c r="F15" s="2" t="s">
        <v>1</v>
      </c>
      <c r="G15" s="2"/>
      <c r="H15" s="2" t="s">
        <v>1</v>
      </c>
      <c r="I15" s="2" t="s">
        <v>1</v>
      </c>
      <c r="J15" s="2"/>
      <c r="K15" s="26"/>
      <c r="L15" s="2" t="s">
        <v>1</v>
      </c>
      <c r="M15" s="2"/>
      <c r="N15" s="2" t="s">
        <v>1</v>
      </c>
    </row>
    <row r="17" ht="12.75">
      <c r="A17" s="3" t="s">
        <v>295</v>
      </c>
    </row>
    <row r="18" spans="1:14" ht="12.75">
      <c r="A18" t="s">
        <v>259</v>
      </c>
      <c r="E18" s="142">
        <v>97957</v>
      </c>
      <c r="F18" s="142">
        <v>97957</v>
      </c>
      <c r="G18" s="142"/>
      <c r="H18" s="142">
        <v>6292</v>
      </c>
      <c r="I18" s="142">
        <v>1327</v>
      </c>
      <c r="J18" s="142"/>
      <c r="K18" s="142"/>
      <c r="L18" s="142">
        <v>54748</v>
      </c>
      <c r="M18" s="142"/>
      <c r="N18" s="9">
        <f>+L18+I18+H18+F18</f>
        <v>160324</v>
      </c>
    </row>
    <row r="19" spans="1:14" ht="12.75">
      <c r="A19" t="s">
        <v>296</v>
      </c>
      <c r="E19" s="99" t="s">
        <v>164</v>
      </c>
      <c r="F19" s="99" t="s">
        <v>164</v>
      </c>
      <c r="G19" s="99"/>
      <c r="H19" s="99" t="s">
        <v>164</v>
      </c>
      <c r="I19" s="99" t="s">
        <v>164</v>
      </c>
      <c r="J19" s="99"/>
      <c r="K19" s="9"/>
      <c r="L19" s="9">
        <v>11175</v>
      </c>
      <c r="M19" s="9"/>
      <c r="N19" s="9">
        <f>+L19</f>
        <v>11175</v>
      </c>
    </row>
    <row r="20" spans="1:14" ht="12.75">
      <c r="A20" t="s">
        <v>248</v>
      </c>
      <c r="E20" s="99"/>
      <c r="F20" s="99"/>
      <c r="G20" s="99"/>
      <c r="H20" s="99"/>
      <c r="I20" s="99"/>
      <c r="J20" s="99"/>
      <c r="K20" s="9"/>
      <c r="L20" s="9"/>
      <c r="M20" s="9"/>
      <c r="N20" s="9"/>
    </row>
    <row r="21" spans="2:14" ht="12.75">
      <c r="B21" t="s">
        <v>297</v>
      </c>
      <c r="E21" s="161">
        <v>0</v>
      </c>
      <c r="F21" s="161">
        <v>0</v>
      </c>
      <c r="G21" s="161"/>
      <c r="H21" s="161">
        <v>0</v>
      </c>
      <c r="I21" s="161">
        <v>0</v>
      </c>
      <c r="J21" s="99"/>
      <c r="K21" s="9"/>
      <c r="L21" s="9">
        <v>-4964</v>
      </c>
      <c r="M21" s="9"/>
      <c r="N21" s="9">
        <f>+L21</f>
        <v>-4964</v>
      </c>
    </row>
    <row r="22" spans="1:14" ht="12.75">
      <c r="A22" t="s">
        <v>61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2:14" ht="12.75">
      <c r="B23" t="s">
        <v>62</v>
      </c>
      <c r="E23" s="9">
        <v>603</v>
      </c>
      <c r="F23" s="9">
        <v>603</v>
      </c>
      <c r="G23" s="9"/>
      <c r="H23" s="9">
        <v>916</v>
      </c>
      <c r="I23" s="99" t="s">
        <v>164</v>
      </c>
      <c r="J23" s="99"/>
      <c r="K23" s="9"/>
      <c r="L23" s="99" t="s">
        <v>164</v>
      </c>
      <c r="M23" s="108"/>
      <c r="N23" s="9">
        <f>+L23+I23+H23+F23</f>
        <v>1519</v>
      </c>
    </row>
    <row r="24" spans="1:14" ht="9" customHeight="1" thickBot="1">
      <c r="A24" s="3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3.5" thickBot="1">
      <c r="A25" t="s">
        <v>299</v>
      </c>
      <c r="E25" s="22">
        <f>SUM(E18:E23)</f>
        <v>98560</v>
      </c>
      <c r="F25" s="22">
        <f>SUM(F18:F23)</f>
        <v>98560</v>
      </c>
      <c r="G25" s="22"/>
      <c r="H25" s="22">
        <f>SUM(H18:H23)</f>
        <v>7208</v>
      </c>
      <c r="I25" s="22">
        <f>SUM(I18:I23)</f>
        <v>1327</v>
      </c>
      <c r="J25" s="22"/>
      <c r="K25" s="22"/>
      <c r="L25" s="22">
        <f>SUM(L18:L23)</f>
        <v>60959</v>
      </c>
      <c r="M25" s="22"/>
      <c r="N25" s="22">
        <f>SUM(N18:N23)</f>
        <v>168054</v>
      </c>
    </row>
    <row r="26" ht="13.5" thickTop="1">
      <c r="A26" s="3"/>
    </row>
    <row r="27" ht="12.75">
      <c r="A27" s="3" t="s">
        <v>298</v>
      </c>
    </row>
    <row r="28" ht="12.75">
      <c r="A28" s="37" t="s">
        <v>252</v>
      </c>
    </row>
    <row r="29" spans="1:14" ht="12.75">
      <c r="A29" s="7" t="s">
        <v>10</v>
      </c>
      <c r="B29" t="s">
        <v>154</v>
      </c>
      <c r="E29" s="139">
        <v>62742</v>
      </c>
      <c r="F29" s="140">
        <v>62742</v>
      </c>
      <c r="G29" s="140"/>
      <c r="H29" s="140">
        <v>1597</v>
      </c>
      <c r="I29" s="140">
        <v>1847</v>
      </c>
      <c r="J29" s="140"/>
      <c r="K29" s="140"/>
      <c r="L29" s="140">
        <v>68217</v>
      </c>
      <c r="M29" s="140"/>
      <c r="N29" s="141">
        <f>+L29+I29+H29+F29</f>
        <v>134403</v>
      </c>
    </row>
    <row r="30" spans="1:14" ht="12.75">
      <c r="A30" s="7" t="s">
        <v>10</v>
      </c>
      <c r="B30" t="s">
        <v>247</v>
      </c>
      <c r="E30" s="147"/>
      <c r="F30" s="145"/>
      <c r="G30" s="145"/>
      <c r="H30" s="145"/>
      <c r="I30" s="146"/>
      <c r="J30" s="142"/>
      <c r="K30" s="142"/>
      <c r="L30" s="142"/>
      <c r="M30" s="142"/>
      <c r="N30" s="143"/>
    </row>
    <row r="31" spans="1:14" ht="12.75">
      <c r="A31" s="7"/>
      <c r="B31" s="7" t="s">
        <v>250</v>
      </c>
      <c r="E31" s="148">
        <v>0</v>
      </c>
      <c r="F31" s="119">
        <v>0</v>
      </c>
      <c r="G31" s="119"/>
      <c r="H31" s="119">
        <v>0</v>
      </c>
      <c r="I31" s="138">
        <v>-520</v>
      </c>
      <c r="J31" s="21"/>
      <c r="K31" s="21"/>
      <c r="L31" s="21">
        <v>-37</v>
      </c>
      <c r="M31" s="21"/>
      <c r="N31" s="144">
        <f>+L31+I31</f>
        <v>-557</v>
      </c>
    </row>
    <row r="32" spans="1:14" ht="12.75">
      <c r="A32" t="s">
        <v>196</v>
      </c>
      <c r="E32" s="9">
        <f>SUM(E29:E31)</f>
        <v>62742</v>
      </c>
      <c r="F32" s="9">
        <f>SUM(F29:F31)</f>
        <v>62742</v>
      </c>
      <c r="G32" s="9"/>
      <c r="H32" s="9">
        <f>SUM(H29:H31)</f>
        <v>1597</v>
      </c>
      <c r="I32" s="9">
        <f>SUM(I29:I31)</f>
        <v>1327</v>
      </c>
      <c r="J32" s="9"/>
      <c r="K32" s="9"/>
      <c r="L32" s="9">
        <f>SUM(L29:L31)</f>
        <v>68180</v>
      </c>
      <c r="M32" s="9"/>
      <c r="N32" s="9">
        <f>SUM(N29:N31)</f>
        <v>133846</v>
      </c>
    </row>
    <row r="33" spans="1:14" ht="12.75">
      <c r="A33" t="s">
        <v>296</v>
      </c>
      <c r="E33" s="105">
        <v>0</v>
      </c>
      <c r="F33" s="105">
        <v>0</v>
      </c>
      <c r="G33" s="105"/>
      <c r="H33" s="105">
        <v>0</v>
      </c>
      <c r="I33" s="105">
        <v>0</v>
      </c>
      <c r="J33" s="9"/>
      <c r="K33" s="9"/>
      <c r="L33" s="9">
        <v>16960</v>
      </c>
      <c r="M33" s="9"/>
      <c r="N33" s="142">
        <f>+L33+I33</f>
        <v>16960</v>
      </c>
    </row>
    <row r="34" spans="1:14" ht="12.75">
      <c r="A34" t="s">
        <v>248</v>
      </c>
      <c r="E34" s="105"/>
      <c r="F34" s="105"/>
      <c r="G34" s="105"/>
      <c r="H34" s="105"/>
      <c r="I34" s="9"/>
      <c r="J34" s="9"/>
      <c r="K34" s="9"/>
      <c r="L34" s="9"/>
      <c r="M34" s="9"/>
      <c r="N34" s="9"/>
    </row>
    <row r="35" spans="2:14" ht="12.75">
      <c r="B35" t="s">
        <v>220</v>
      </c>
      <c r="E35" s="105">
        <v>0</v>
      </c>
      <c r="F35" s="105">
        <v>0</v>
      </c>
      <c r="G35" s="105"/>
      <c r="H35" s="105">
        <v>0</v>
      </c>
      <c r="I35" s="105">
        <v>0</v>
      </c>
      <c r="J35" s="9"/>
      <c r="K35" s="9"/>
      <c r="L35" s="9">
        <v>-2319</v>
      </c>
      <c r="M35" s="9"/>
      <c r="N35" s="9">
        <f>+L35+I35+H35+F35</f>
        <v>-2319</v>
      </c>
    </row>
    <row r="36" spans="1:14" ht="12.75">
      <c r="A36" t="s">
        <v>249</v>
      </c>
      <c r="E36" s="9"/>
      <c r="F36" s="9"/>
      <c r="G36" s="9"/>
      <c r="H36" s="9"/>
      <c r="I36" s="105"/>
      <c r="J36" s="9"/>
      <c r="K36" s="9"/>
      <c r="L36" s="9"/>
      <c r="M36" s="9"/>
      <c r="N36" s="9"/>
    </row>
    <row r="37" spans="2:14" ht="12.75">
      <c r="B37" t="s">
        <v>62</v>
      </c>
      <c r="E37" s="9">
        <v>2327</v>
      </c>
      <c r="F37" s="9">
        <v>2327</v>
      </c>
      <c r="G37" s="9"/>
      <c r="H37" s="9">
        <v>3717</v>
      </c>
      <c r="I37" s="105">
        <v>0</v>
      </c>
      <c r="J37" s="9"/>
      <c r="K37" s="9"/>
      <c r="L37" s="105">
        <v>0</v>
      </c>
      <c r="M37" s="9"/>
      <c r="N37" s="9">
        <f>+L37+I37+H37+F37</f>
        <v>6044</v>
      </c>
    </row>
    <row r="38" spans="2:14" ht="13.5" thickBot="1">
      <c r="B38" t="s">
        <v>219</v>
      </c>
      <c r="E38" s="162">
        <v>32267</v>
      </c>
      <c r="F38" s="162">
        <v>32267</v>
      </c>
      <c r="G38" s="162"/>
      <c r="H38" s="162">
        <v>0</v>
      </c>
      <c r="I38" s="162">
        <v>0</v>
      </c>
      <c r="J38" s="14"/>
      <c r="K38" s="14"/>
      <c r="L38" s="162">
        <v>-32267</v>
      </c>
      <c r="M38" s="14"/>
      <c r="N38" s="162">
        <f>+L38+I38+H38+F38</f>
        <v>0</v>
      </c>
    </row>
    <row r="39" spans="1:14" ht="13.5" thickBot="1">
      <c r="A39" t="s">
        <v>300</v>
      </c>
      <c r="E39" s="22">
        <f>SUM(E32:E38)</f>
        <v>97336</v>
      </c>
      <c r="F39" s="22">
        <f>SUM(F32:F38)</f>
        <v>97336</v>
      </c>
      <c r="G39" s="22"/>
      <c r="H39" s="22">
        <f>SUM(H32:H38)</f>
        <v>5314</v>
      </c>
      <c r="I39" s="22">
        <f>SUM(I32:I38)</f>
        <v>1327</v>
      </c>
      <c r="J39" s="22"/>
      <c r="K39" s="22"/>
      <c r="L39" s="22">
        <f>SUM(L32:L38)</f>
        <v>50554</v>
      </c>
      <c r="M39" s="22"/>
      <c r="N39" s="22">
        <f>+L39+I39+H39+F39</f>
        <v>154531</v>
      </c>
    </row>
    <row r="40" spans="5:14" ht="13.5" thickTop="1">
      <c r="E40" s="142"/>
      <c r="F40" s="142"/>
      <c r="G40" s="142"/>
      <c r="H40" s="142"/>
      <c r="I40" s="142"/>
      <c r="J40" s="142"/>
      <c r="K40" s="142"/>
      <c r="L40" s="142"/>
      <c r="M40" s="142"/>
      <c r="N40" s="142"/>
    </row>
    <row r="41" ht="12.75">
      <c r="M41" s="111"/>
    </row>
    <row r="42" ht="12.75">
      <c r="M42" s="111"/>
    </row>
    <row r="43" spans="1:13" ht="12.75">
      <c r="A43" t="s">
        <v>162</v>
      </c>
      <c r="M43" s="111"/>
    </row>
    <row r="44" spans="1:13" ht="12.75">
      <c r="A44" t="s">
        <v>260</v>
      </c>
      <c r="M44" s="111"/>
    </row>
    <row r="45" ht="12.75">
      <c r="M45" s="111"/>
    </row>
    <row r="46" spans="1:13" ht="12.75">
      <c r="A46" s="7"/>
      <c r="M46" s="111"/>
    </row>
    <row r="47" ht="12.75">
      <c r="M47" s="111"/>
    </row>
    <row r="48" ht="12.75">
      <c r="M48" s="112"/>
    </row>
    <row r="49" ht="12.75">
      <c r="M49" s="111"/>
    </row>
    <row r="50" ht="12.75">
      <c r="M50" s="111"/>
    </row>
    <row r="51" ht="12.75">
      <c r="M51" s="111"/>
    </row>
    <row r="52" ht="12.75">
      <c r="M52" s="111"/>
    </row>
    <row r="53" ht="12.75">
      <c r="M53" s="112"/>
    </row>
    <row r="54" ht="12.75">
      <c r="M54" s="111"/>
    </row>
    <row r="55" ht="12.75">
      <c r="M55" s="111"/>
    </row>
    <row r="56" ht="12.75">
      <c r="M56" s="111"/>
    </row>
    <row r="57" ht="12.75">
      <c r="M57" s="111"/>
    </row>
    <row r="58" ht="12.75">
      <c r="M58" s="111"/>
    </row>
    <row r="59" ht="12.75">
      <c r="M59" s="111"/>
    </row>
    <row r="60" ht="12.75">
      <c r="M60" s="111"/>
    </row>
    <row r="61" ht="12.75">
      <c r="M61" s="111"/>
    </row>
    <row r="62" ht="12.75">
      <c r="M62" s="111"/>
    </row>
    <row r="63" ht="12.75">
      <c r="M63" s="111"/>
    </row>
    <row r="64" ht="12.75">
      <c r="M64" s="111"/>
    </row>
    <row r="65" ht="12.75">
      <c r="M65" s="111"/>
    </row>
    <row r="66" ht="12.75">
      <c r="M66" s="111"/>
    </row>
    <row r="67" ht="12.75">
      <c r="M67" s="111"/>
    </row>
    <row r="68" ht="12.75">
      <c r="M68" s="111"/>
    </row>
    <row r="69" ht="12.75">
      <c r="M69" s="111"/>
    </row>
    <row r="70" ht="12.75">
      <c r="M70" s="111"/>
    </row>
    <row r="71" ht="12.75">
      <c r="M71" s="111"/>
    </row>
    <row r="72" ht="12.75">
      <c r="M72" s="111"/>
    </row>
    <row r="73" ht="12.75">
      <c r="M73" s="111"/>
    </row>
    <row r="74" ht="12.75">
      <c r="M74" s="111"/>
    </row>
    <row r="75" ht="12.75">
      <c r="M75" s="111"/>
    </row>
    <row r="76" ht="12.75">
      <c r="M76" s="111"/>
    </row>
    <row r="77" ht="12.75">
      <c r="M77" s="111"/>
    </row>
  </sheetData>
  <mergeCells count="5">
    <mergeCell ref="E9:F9"/>
    <mergeCell ref="E10:F10"/>
    <mergeCell ref="H10:I10"/>
    <mergeCell ref="E11:F11"/>
    <mergeCell ref="H11:I11"/>
  </mergeCells>
  <printOptions/>
  <pageMargins left="0.5" right="0" top="1" bottom="1" header="0.5" footer="0.5"/>
  <pageSetup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B1" sqref="B1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54.421875" style="0" customWidth="1"/>
    <col min="4" max="4" width="10.7109375" style="0" customWidth="1"/>
    <col min="5" max="5" width="1.7109375" style="0" customWidth="1"/>
    <col min="6" max="6" width="10.7109375" style="0" customWidth="1"/>
  </cols>
  <sheetData>
    <row r="1" ht="17.25">
      <c r="A1" s="42" t="s">
        <v>0</v>
      </c>
    </row>
    <row r="2" ht="12" customHeight="1">
      <c r="A2" t="s">
        <v>153</v>
      </c>
    </row>
    <row r="3" ht="7.5" customHeight="1"/>
    <row r="4" ht="12.75">
      <c r="A4" s="37" t="s">
        <v>290</v>
      </c>
    </row>
    <row r="5" ht="7.5" customHeight="1">
      <c r="A5" s="28"/>
    </row>
    <row r="6" ht="15">
      <c r="A6" s="104" t="s">
        <v>156</v>
      </c>
    </row>
    <row r="7" ht="10.5" customHeight="1">
      <c r="A7" s="28"/>
    </row>
    <row r="8" spans="4:6" ht="12.75">
      <c r="D8" s="166" t="s">
        <v>293</v>
      </c>
      <c r="E8" s="166"/>
      <c r="F8" s="166"/>
    </row>
    <row r="9" spans="4:6" ht="12.75">
      <c r="D9" s="43" t="s">
        <v>291</v>
      </c>
      <c r="F9" s="43" t="s">
        <v>292</v>
      </c>
    </row>
    <row r="10" spans="4:6" ht="12.75">
      <c r="D10" s="4" t="s">
        <v>1</v>
      </c>
      <c r="F10" s="4" t="s">
        <v>1</v>
      </c>
    </row>
    <row r="11" ht="12.75">
      <c r="A11" s="3" t="s">
        <v>168</v>
      </c>
    </row>
    <row r="12" spans="2:6" ht="12.75">
      <c r="B12" t="s">
        <v>35</v>
      </c>
      <c r="D12" s="82">
        <v>11175</v>
      </c>
      <c r="F12" s="82">
        <v>16960</v>
      </c>
    </row>
    <row r="13" spans="2:6" ht="12.75">
      <c r="B13" t="s">
        <v>36</v>
      </c>
      <c r="D13" s="82"/>
      <c r="F13" s="82"/>
    </row>
    <row r="14" spans="3:6" ht="12.75">
      <c r="C14" t="s">
        <v>37</v>
      </c>
      <c r="D14" s="82">
        <v>3294</v>
      </c>
      <c r="F14" s="82">
        <v>5235</v>
      </c>
    </row>
    <row r="15" spans="3:6" ht="12.75">
      <c r="C15" t="s">
        <v>38</v>
      </c>
      <c r="D15" s="82">
        <v>4588</v>
      </c>
      <c r="F15" s="82">
        <v>4744</v>
      </c>
    </row>
    <row r="16" spans="3:6" ht="12.75">
      <c r="C16" t="s">
        <v>195</v>
      </c>
      <c r="D16" s="124">
        <v>0</v>
      </c>
      <c r="F16" s="82">
        <v>-59</v>
      </c>
    </row>
    <row r="17" spans="3:6" ht="12.75">
      <c r="C17" t="s">
        <v>239</v>
      </c>
      <c r="D17" s="124">
        <v>0</v>
      </c>
      <c r="F17" s="124">
        <v>-24</v>
      </c>
    </row>
    <row r="18" spans="3:6" ht="12.75">
      <c r="C18" t="s">
        <v>39</v>
      </c>
      <c r="D18" s="82">
        <v>457</v>
      </c>
      <c r="F18" s="82">
        <v>5</v>
      </c>
    </row>
    <row r="19" spans="3:6" ht="12.75">
      <c r="C19" t="s">
        <v>282</v>
      </c>
      <c r="D19" s="82">
        <v>28</v>
      </c>
      <c r="F19" s="124">
        <v>0</v>
      </c>
    </row>
    <row r="20" spans="3:6" ht="12.75">
      <c r="C20" t="s">
        <v>190</v>
      </c>
      <c r="D20" s="82">
        <v>22</v>
      </c>
      <c r="F20" s="124">
        <v>120</v>
      </c>
    </row>
    <row r="21" spans="3:6" ht="12.75">
      <c r="C21" t="s">
        <v>40</v>
      </c>
      <c r="D21" s="131">
        <v>-1008</v>
      </c>
      <c r="F21" s="131">
        <v>-313</v>
      </c>
    </row>
    <row r="22" spans="1:6" ht="12.75">
      <c r="A22" s="3"/>
      <c r="D22" s="82">
        <f>SUM(D12:D21)</f>
        <v>18556</v>
      </c>
      <c r="F22" s="82">
        <f>SUM(F12:F21)</f>
        <v>26668</v>
      </c>
    </row>
    <row r="23" spans="1:6" ht="12.75">
      <c r="A23" s="3"/>
      <c r="B23" t="s">
        <v>322</v>
      </c>
      <c r="D23" s="82"/>
      <c r="F23" s="82"/>
    </row>
    <row r="24" spans="3:6" ht="12.75">
      <c r="C24" t="s">
        <v>23</v>
      </c>
      <c r="D24" s="82">
        <v>-2050</v>
      </c>
      <c r="F24" s="82">
        <v>-8201</v>
      </c>
    </row>
    <row r="25" spans="3:6" ht="12.75">
      <c r="C25" t="s">
        <v>169</v>
      </c>
      <c r="D25" s="82">
        <v>-2253</v>
      </c>
      <c r="F25" s="82">
        <v>-9856</v>
      </c>
    </row>
    <row r="26" spans="3:6" ht="12.75">
      <c r="C26" t="s">
        <v>170</v>
      </c>
      <c r="D26" s="136">
        <v>-1008</v>
      </c>
      <c r="F26" s="136">
        <v>1228</v>
      </c>
    </row>
    <row r="27" spans="1:6" ht="12.75">
      <c r="A27" s="3" t="s">
        <v>41</v>
      </c>
      <c r="D27" s="82">
        <f>SUM(D22:D26)</f>
        <v>13245</v>
      </c>
      <c r="F27" s="82">
        <f>SUM(F22:F26)</f>
        <v>9839</v>
      </c>
    </row>
    <row r="28" spans="2:6" ht="12.75">
      <c r="B28" t="s">
        <v>191</v>
      </c>
      <c r="D28" s="83">
        <f>-4113+1929</f>
        <v>-2184</v>
      </c>
      <c r="F28" s="83">
        <v>-6570</v>
      </c>
    </row>
    <row r="29" spans="2:6" ht="12.75">
      <c r="B29" t="s">
        <v>192</v>
      </c>
      <c r="D29" s="83">
        <v>-22</v>
      </c>
      <c r="F29" s="126">
        <v>-120</v>
      </c>
    </row>
    <row r="30" spans="2:6" ht="12.75">
      <c r="B30" t="s">
        <v>42</v>
      </c>
      <c r="D30" s="82">
        <v>1008</v>
      </c>
      <c r="F30" s="82">
        <v>313</v>
      </c>
    </row>
    <row r="31" spans="1:6" ht="12.75">
      <c r="A31" s="3" t="s">
        <v>171</v>
      </c>
      <c r="D31" s="84">
        <f>SUM(D27:D30)</f>
        <v>12047</v>
      </c>
      <c r="F31" s="84">
        <f>SUM(F27:F30)</f>
        <v>3462</v>
      </c>
    </row>
    <row r="32" spans="4:6" ht="12.75">
      <c r="D32" s="85"/>
      <c r="F32" s="85"/>
    </row>
    <row r="33" spans="1:6" ht="12.75">
      <c r="A33" s="3" t="s">
        <v>172</v>
      </c>
      <c r="D33" s="85"/>
      <c r="F33" s="85"/>
    </row>
    <row r="34" spans="2:6" ht="12.75">
      <c r="B34" t="s">
        <v>240</v>
      </c>
      <c r="D34" s="124">
        <v>0</v>
      </c>
      <c r="F34" s="124">
        <v>-2736</v>
      </c>
    </row>
    <row r="35" spans="1:6" ht="12.75">
      <c r="A35" s="3"/>
      <c r="B35" t="s">
        <v>241</v>
      </c>
      <c r="D35" s="127">
        <v>0</v>
      </c>
      <c r="F35" s="127">
        <v>760</v>
      </c>
    </row>
    <row r="36" spans="2:6" ht="12.75">
      <c r="B36" t="s">
        <v>242</v>
      </c>
      <c r="D36" s="125">
        <v>0</v>
      </c>
      <c r="F36" s="107">
        <v>192</v>
      </c>
    </row>
    <row r="37" spans="2:6" ht="12.75">
      <c r="B37" t="s">
        <v>243</v>
      </c>
      <c r="D37" s="107">
        <v>-8241</v>
      </c>
      <c r="F37" s="125">
        <v>-7357</v>
      </c>
    </row>
    <row r="38" spans="1:6" ht="12.75">
      <c r="A38" s="3" t="s">
        <v>173</v>
      </c>
      <c r="D38" s="84">
        <f>SUM(D34:D37)</f>
        <v>-8241</v>
      </c>
      <c r="F38" s="84">
        <f>SUM(F34:F37)</f>
        <v>-9141</v>
      </c>
    </row>
    <row r="39" spans="4:6" ht="12.75">
      <c r="D39" s="85"/>
      <c r="F39" s="85"/>
    </row>
    <row r="40" spans="1:6" ht="12.75">
      <c r="A40" s="3" t="s">
        <v>174</v>
      </c>
      <c r="D40" s="85"/>
      <c r="F40" s="85"/>
    </row>
    <row r="41" spans="1:6" ht="12.75">
      <c r="A41" s="3"/>
      <c r="B41" t="s">
        <v>244</v>
      </c>
      <c r="D41" s="127">
        <v>-1836</v>
      </c>
      <c r="F41" s="127">
        <v>-173</v>
      </c>
    </row>
    <row r="42" spans="1:6" ht="12.75">
      <c r="A42" s="3"/>
      <c r="B42" t="s">
        <v>245</v>
      </c>
      <c r="D42" s="127">
        <v>-765</v>
      </c>
      <c r="F42" s="127">
        <v>0</v>
      </c>
    </row>
    <row r="43" spans="2:6" ht="12.75">
      <c r="B43" t="s">
        <v>193</v>
      </c>
      <c r="D43" s="82">
        <v>-24</v>
      </c>
      <c r="F43" s="124">
        <v>-158</v>
      </c>
    </row>
    <row r="44" spans="2:6" ht="12.75">
      <c r="B44" t="s">
        <v>246</v>
      </c>
      <c r="D44" s="124">
        <v>-4964</v>
      </c>
      <c r="F44" s="124">
        <v>-5721</v>
      </c>
    </row>
    <row r="45" spans="2:6" ht="12.75">
      <c r="B45" t="s">
        <v>43</v>
      </c>
      <c r="D45" s="82">
        <v>1519</v>
      </c>
      <c r="F45" s="82">
        <v>6044</v>
      </c>
    </row>
    <row r="46" spans="1:6" ht="12.75">
      <c r="A46" s="3" t="s">
        <v>175</v>
      </c>
      <c r="D46" s="84">
        <f>SUM(D41:D45)</f>
        <v>-6070</v>
      </c>
      <c r="F46" s="84">
        <f>SUM(F41:F45)</f>
        <v>-8</v>
      </c>
    </row>
    <row r="47" spans="4:6" ht="12.75">
      <c r="D47" s="85"/>
      <c r="F47" s="85"/>
    </row>
    <row r="48" spans="1:6" ht="12.75">
      <c r="A48" s="3" t="s">
        <v>176</v>
      </c>
      <c r="D48" s="85">
        <f>+D46+D38+D31</f>
        <v>-2264</v>
      </c>
      <c r="F48" s="85">
        <f>+F46+F38+F31</f>
        <v>-5687</v>
      </c>
    </row>
    <row r="49" spans="4:6" ht="12.75">
      <c r="D49" s="85"/>
      <c r="F49" s="85"/>
    </row>
    <row r="50" spans="1:6" ht="12.75">
      <c r="A50" t="s">
        <v>257</v>
      </c>
      <c r="D50" s="85">
        <v>42803</v>
      </c>
      <c r="F50" s="85">
        <v>45667</v>
      </c>
    </row>
    <row r="51" spans="4:6" ht="12.75">
      <c r="D51" s="85"/>
      <c r="F51" s="85"/>
    </row>
    <row r="52" spans="1:6" ht="13.5" thickBot="1">
      <c r="A52" t="s">
        <v>294</v>
      </c>
      <c r="D52" s="86">
        <f>SUM(D48:D50)</f>
        <v>40539</v>
      </c>
      <c r="F52" s="86">
        <f>SUM(F48:F50)</f>
        <v>39980</v>
      </c>
    </row>
    <row r="53" spans="4:6" ht="13.5" thickTop="1">
      <c r="D53" s="85"/>
      <c r="F53" s="85"/>
    </row>
    <row r="54" spans="4:6" ht="12.75">
      <c r="D54" s="85"/>
      <c r="F54" s="85"/>
    </row>
    <row r="55" spans="1:6" ht="12.75">
      <c r="A55" s="88" t="s">
        <v>163</v>
      </c>
      <c r="D55" s="85"/>
      <c r="F55" s="85"/>
    </row>
    <row r="56" spans="1:6" ht="12.75">
      <c r="A56" s="87"/>
      <c r="B56" t="s">
        <v>177</v>
      </c>
      <c r="D56" s="85">
        <v>36699</v>
      </c>
      <c r="F56" s="85">
        <v>31909</v>
      </c>
    </row>
    <row r="57" spans="1:6" ht="12.75">
      <c r="A57" s="87"/>
      <c r="B57" t="s">
        <v>167</v>
      </c>
      <c r="D57" s="85">
        <v>3840</v>
      </c>
      <c r="F57" s="85">
        <v>8071</v>
      </c>
    </row>
    <row r="58" spans="1:6" ht="13.5" thickBot="1">
      <c r="A58" s="87"/>
      <c r="D58" s="86">
        <f>SUM(D56:D57)</f>
        <v>40539</v>
      </c>
      <c r="F58" s="86">
        <f>SUM(F56:F57)</f>
        <v>39980</v>
      </c>
    </row>
    <row r="59" spans="1:4" ht="9.75" customHeight="1" thickTop="1">
      <c r="A59" s="87"/>
      <c r="D59" s="85"/>
    </row>
    <row r="60" spans="1:4" ht="12.75" customHeight="1">
      <c r="A60" s="87"/>
      <c r="D60" s="85"/>
    </row>
    <row r="61" ht="12.75">
      <c r="A61" t="s">
        <v>161</v>
      </c>
    </row>
    <row r="62" ht="12.75">
      <c r="A62" t="s">
        <v>258</v>
      </c>
    </row>
    <row r="63" ht="5.25" customHeight="1"/>
    <row r="64" ht="12.75">
      <c r="A64" s="7"/>
    </row>
  </sheetData>
  <mergeCells count="1">
    <mergeCell ref="D8:F8"/>
  </mergeCells>
  <printOptions/>
  <pageMargins left="1.25" right="0.75" top="0.5" bottom="0" header="0.5" footer="0"/>
  <pageSetup horizontalDpi="360" verticalDpi="36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1"/>
  <sheetViews>
    <sheetView tabSelected="1" workbookViewId="0" topLeftCell="A1">
      <selection activeCell="F5" sqref="F5"/>
    </sheetView>
  </sheetViews>
  <sheetFormatPr defaultColWidth="9.140625" defaultRowHeight="12.75"/>
  <cols>
    <col min="1" max="1" width="3.57421875" style="37" customWidth="1"/>
    <col min="2" max="2" width="4.7109375" style="37" customWidth="1"/>
    <col min="3" max="3" width="27.7109375" style="37" customWidth="1"/>
    <col min="4" max="4" width="12.140625" style="37" customWidth="1"/>
    <col min="5" max="5" width="1.7109375" style="37" customWidth="1"/>
    <col min="6" max="6" width="13.140625" style="37" customWidth="1"/>
    <col min="7" max="7" width="2.421875" style="37" customWidth="1"/>
    <col min="8" max="8" width="13.00390625" style="37" customWidth="1"/>
    <col min="9" max="9" width="2.28125" style="37" customWidth="1"/>
    <col min="10" max="10" width="13.8515625" style="37" customWidth="1"/>
    <col min="11" max="11" width="5.57421875" style="37" customWidth="1"/>
    <col min="12" max="16384" width="9.140625" style="37" customWidth="1"/>
  </cols>
  <sheetData>
    <row r="1" ht="17.25">
      <c r="A1" s="79" t="s">
        <v>0</v>
      </c>
    </row>
    <row r="2" ht="12" customHeight="1">
      <c r="A2" t="s">
        <v>153</v>
      </c>
    </row>
    <row r="3" ht="7.5" customHeight="1">
      <c r="A3"/>
    </row>
    <row r="4" ht="12.75">
      <c r="A4" s="37" t="s">
        <v>290</v>
      </c>
    </row>
    <row r="5" ht="6" customHeight="1"/>
    <row r="6" ht="13.5">
      <c r="A6" s="73" t="s">
        <v>64</v>
      </c>
    </row>
    <row r="7" ht="13.5">
      <c r="A7" s="73"/>
    </row>
    <row r="9" spans="1:2" ht="12.75">
      <c r="A9" s="47" t="s">
        <v>131</v>
      </c>
      <c r="B9" s="3" t="s">
        <v>65</v>
      </c>
    </row>
    <row r="10" ht="12.75">
      <c r="B10" s="37" t="s">
        <v>178</v>
      </c>
    </row>
    <row r="11" ht="12.75">
      <c r="B11" s="37" t="s">
        <v>270</v>
      </c>
    </row>
    <row r="12" ht="12.75">
      <c r="B12" s="37" t="s">
        <v>266</v>
      </c>
    </row>
    <row r="13" ht="12.75" customHeight="1"/>
    <row r="14" ht="12.75">
      <c r="B14" s="37" t="s">
        <v>268</v>
      </c>
    </row>
    <row r="15" ht="12.75">
      <c r="B15" s="37" t="s">
        <v>269</v>
      </c>
    </row>
    <row r="18" spans="1:2" ht="12.75">
      <c r="A18" s="48" t="s">
        <v>130</v>
      </c>
      <c r="B18" s="3" t="s">
        <v>158</v>
      </c>
    </row>
    <row r="19" ht="12.75">
      <c r="B19" s="37" t="s">
        <v>159</v>
      </c>
    </row>
    <row r="22" spans="1:2" ht="12.75">
      <c r="A22" s="48" t="s">
        <v>68</v>
      </c>
      <c r="B22" s="3" t="s">
        <v>69</v>
      </c>
    </row>
    <row r="23" ht="12.75">
      <c r="B23" s="37" t="s">
        <v>70</v>
      </c>
    </row>
    <row r="26" spans="1:2" ht="12.75">
      <c r="A26" s="48" t="s">
        <v>71</v>
      </c>
      <c r="B26" s="3" t="s">
        <v>211</v>
      </c>
    </row>
    <row r="27" ht="12.75">
      <c r="B27" s="37" t="s">
        <v>212</v>
      </c>
    </row>
    <row r="30" spans="1:2" ht="12.75">
      <c r="A30" s="48" t="s">
        <v>72</v>
      </c>
      <c r="B30" s="3" t="s">
        <v>179</v>
      </c>
    </row>
    <row r="31" ht="12.75">
      <c r="B31" s="37" t="s">
        <v>323</v>
      </c>
    </row>
    <row r="32" ht="12.75">
      <c r="B32" s="37" t="s">
        <v>324</v>
      </c>
    </row>
    <row r="33" ht="12" customHeight="1"/>
    <row r="35" spans="1:2" ht="12.75">
      <c r="A35" s="48" t="s">
        <v>73</v>
      </c>
      <c r="B35" s="3" t="s">
        <v>96</v>
      </c>
    </row>
    <row r="36" spans="2:3" ht="12.75">
      <c r="B36" s="37" t="s">
        <v>134</v>
      </c>
      <c r="C36" s="37" t="s">
        <v>215</v>
      </c>
    </row>
    <row r="37" ht="12.75">
      <c r="C37" s="37" t="s">
        <v>265</v>
      </c>
    </row>
    <row r="38" ht="12.75">
      <c r="C38" s="37" t="s">
        <v>301</v>
      </c>
    </row>
    <row r="39" ht="12.75">
      <c r="C39" s="37" t="s">
        <v>303</v>
      </c>
    </row>
    <row r="40" ht="12.75">
      <c r="C40" s="37" t="s">
        <v>302</v>
      </c>
    </row>
    <row r="41" ht="12.75" customHeight="1"/>
    <row r="42" spans="2:3" ht="12.75">
      <c r="B42" s="37" t="s">
        <v>201</v>
      </c>
      <c r="C42" s="37" t="s">
        <v>304</v>
      </c>
    </row>
    <row r="43" ht="12.75">
      <c r="C43" s="37" t="s">
        <v>305</v>
      </c>
    </row>
    <row r="46" spans="1:2" ht="12.75">
      <c r="A46" s="48" t="s">
        <v>78</v>
      </c>
      <c r="B46" s="3" t="s">
        <v>126</v>
      </c>
    </row>
    <row r="47" spans="1:2" ht="12.75">
      <c r="A47" s="48"/>
      <c r="B47" s="37" t="s">
        <v>319</v>
      </c>
    </row>
    <row r="48" spans="1:2" ht="12.75">
      <c r="A48" s="48"/>
      <c r="B48" s="37" t="s">
        <v>306</v>
      </c>
    </row>
    <row r="51" spans="1:2" ht="12.75">
      <c r="A51" s="47" t="s">
        <v>85</v>
      </c>
      <c r="B51" s="3" t="s">
        <v>66</v>
      </c>
    </row>
    <row r="52" spans="1:2" ht="12.75">
      <c r="A52" s="47"/>
      <c r="B52" s="37" t="s">
        <v>180</v>
      </c>
    </row>
    <row r="53" spans="4:8" ht="12.75">
      <c r="D53" s="50"/>
      <c r="E53" s="50"/>
      <c r="F53" s="50"/>
      <c r="G53" s="50"/>
      <c r="H53" s="53"/>
    </row>
    <row r="55" spans="1:2" ht="12.75">
      <c r="A55" s="48" t="s">
        <v>87</v>
      </c>
      <c r="B55" s="3" t="s">
        <v>86</v>
      </c>
    </row>
    <row r="56" spans="1:2" ht="12.75">
      <c r="A56" s="48"/>
      <c r="B56" s="37" t="s">
        <v>181</v>
      </c>
    </row>
    <row r="57" spans="1:2" ht="12.75">
      <c r="A57" s="48"/>
      <c r="B57" s="37" t="s">
        <v>182</v>
      </c>
    </row>
    <row r="58" spans="1:2" ht="12.75">
      <c r="A58" s="48"/>
      <c r="B58" s="3"/>
    </row>
    <row r="59" ht="12.75">
      <c r="B59" s="37" t="s">
        <v>183</v>
      </c>
    </row>
    <row r="60" ht="12.75">
      <c r="B60" s="37" t="s">
        <v>184</v>
      </c>
    </row>
    <row r="61" ht="12.75">
      <c r="B61" s="37" t="s">
        <v>185</v>
      </c>
    </row>
    <row r="64" spans="1:8" ht="12.75">
      <c r="A64" s="48" t="s">
        <v>90</v>
      </c>
      <c r="B64" s="3" t="s">
        <v>120</v>
      </c>
      <c r="D64" s="50"/>
      <c r="E64" s="50"/>
      <c r="F64" s="50"/>
      <c r="G64" s="50"/>
      <c r="H64" s="50"/>
    </row>
    <row r="65" spans="2:8" ht="12.75">
      <c r="B65" s="37" t="s">
        <v>216</v>
      </c>
      <c r="D65" s="50"/>
      <c r="E65" s="50"/>
      <c r="F65" s="50"/>
      <c r="G65" s="50"/>
      <c r="H65" s="50"/>
    </row>
    <row r="66" spans="2:8" ht="12.75">
      <c r="B66" s="37" t="s">
        <v>217</v>
      </c>
      <c r="D66" s="50"/>
      <c r="E66" s="50"/>
      <c r="F66" s="50"/>
      <c r="G66" s="50"/>
      <c r="H66" s="50"/>
    </row>
    <row r="67" spans="4:8" ht="12.75">
      <c r="D67" s="50"/>
      <c r="E67" s="50"/>
      <c r="F67" s="50"/>
      <c r="G67" s="50"/>
      <c r="H67" s="50"/>
    </row>
    <row r="68" spans="4:8" ht="12.75">
      <c r="D68" s="50"/>
      <c r="E68" s="50"/>
      <c r="F68" s="50"/>
      <c r="G68" s="50"/>
      <c r="H68" s="50"/>
    </row>
    <row r="69" spans="1:8" ht="12.75">
      <c r="A69" s="48" t="s">
        <v>91</v>
      </c>
      <c r="B69" s="3" t="s">
        <v>98</v>
      </c>
      <c r="D69" s="50"/>
      <c r="E69" s="50"/>
      <c r="F69" s="50"/>
      <c r="G69" s="50"/>
      <c r="H69" s="50"/>
    </row>
    <row r="70" spans="2:8" ht="12.75">
      <c r="B70" s="37" t="s">
        <v>325</v>
      </c>
      <c r="D70" s="50"/>
      <c r="E70" s="50"/>
      <c r="F70" s="50"/>
      <c r="G70" s="50"/>
      <c r="H70" s="50"/>
    </row>
    <row r="71" spans="4:8" ht="12.75">
      <c r="D71" s="50"/>
      <c r="E71" s="50"/>
      <c r="F71" s="50"/>
      <c r="G71" s="50"/>
      <c r="H71" s="50"/>
    </row>
    <row r="72" spans="4:8" ht="12.75">
      <c r="D72" s="50"/>
      <c r="E72" s="50"/>
      <c r="F72" s="50"/>
      <c r="G72" s="50"/>
      <c r="H72" s="50"/>
    </row>
    <row r="73" spans="1:8" ht="12.75">
      <c r="A73" s="48" t="s">
        <v>95</v>
      </c>
      <c r="B73" s="3" t="s">
        <v>151</v>
      </c>
      <c r="D73" s="50"/>
      <c r="E73" s="50"/>
      <c r="F73" s="50"/>
      <c r="G73" s="50"/>
      <c r="H73" s="50"/>
    </row>
    <row r="74" spans="2:8" ht="12.75">
      <c r="B74" s="37" t="s">
        <v>283</v>
      </c>
      <c r="D74" s="50"/>
      <c r="E74" s="50"/>
      <c r="F74" s="50"/>
      <c r="G74" s="50"/>
      <c r="H74" s="50"/>
    </row>
    <row r="75" spans="2:8" ht="12.75">
      <c r="B75" s="37" t="s">
        <v>280</v>
      </c>
      <c r="D75" s="50"/>
      <c r="E75" s="50"/>
      <c r="F75" s="50"/>
      <c r="G75" s="50"/>
      <c r="H75" s="50"/>
    </row>
    <row r="76" spans="4:8" ht="12.75" customHeight="1">
      <c r="D76" s="50"/>
      <c r="E76" s="50"/>
      <c r="F76" s="50"/>
      <c r="G76" s="50"/>
      <c r="H76" s="50"/>
    </row>
    <row r="77" spans="2:8" ht="12.75">
      <c r="B77" s="37" t="s">
        <v>276</v>
      </c>
      <c r="D77" s="50"/>
      <c r="E77" s="50"/>
      <c r="F77" s="50"/>
      <c r="G77" s="50"/>
      <c r="H77" s="50"/>
    </row>
    <row r="78" spans="3:8" ht="12.75">
      <c r="C78" s="159" t="s">
        <v>277</v>
      </c>
      <c r="D78" s="50"/>
      <c r="E78" s="50"/>
      <c r="F78" s="50"/>
      <c r="G78" s="50"/>
      <c r="H78" s="50"/>
    </row>
    <row r="79" spans="2:8" ht="12.75">
      <c r="B79" s="48"/>
      <c r="C79" s="37" t="s">
        <v>285</v>
      </c>
      <c r="D79" s="50"/>
      <c r="E79" s="50"/>
      <c r="F79" s="50"/>
      <c r="G79" s="50"/>
      <c r="H79" s="50"/>
    </row>
    <row r="80" spans="2:8" ht="12.75">
      <c r="B80" s="48"/>
      <c r="C80" s="37" t="s">
        <v>284</v>
      </c>
      <c r="D80" s="50"/>
      <c r="E80" s="50"/>
      <c r="F80" s="50"/>
      <c r="G80" s="50"/>
      <c r="H80" s="50"/>
    </row>
    <row r="81" spans="4:8" ht="6" customHeight="1">
      <c r="D81" s="50"/>
      <c r="E81" s="50"/>
      <c r="F81" s="50"/>
      <c r="G81" s="50"/>
      <c r="H81" s="50"/>
    </row>
    <row r="82" spans="2:8" ht="12.75">
      <c r="B82" s="48"/>
      <c r="C82" s="159" t="s">
        <v>222</v>
      </c>
      <c r="D82" s="50"/>
      <c r="E82" s="50"/>
      <c r="F82" s="50"/>
      <c r="G82" s="50"/>
      <c r="H82" s="50"/>
    </row>
    <row r="83" spans="2:8" ht="12.75">
      <c r="B83" s="48"/>
      <c r="C83" s="37" t="s">
        <v>278</v>
      </c>
      <c r="D83" s="50"/>
      <c r="E83" s="50"/>
      <c r="F83" s="50"/>
      <c r="G83" s="50"/>
      <c r="H83" s="50"/>
    </row>
    <row r="84" spans="2:8" ht="12.75">
      <c r="B84" s="48"/>
      <c r="C84" s="37" t="s">
        <v>279</v>
      </c>
      <c r="D84" s="50"/>
      <c r="E84" s="50"/>
      <c r="F84" s="50"/>
      <c r="G84" s="50"/>
      <c r="H84" s="50"/>
    </row>
    <row r="85" spans="4:8" ht="12.75">
      <c r="D85" s="50"/>
      <c r="E85" s="50"/>
      <c r="F85" s="50"/>
      <c r="G85" s="50"/>
      <c r="H85" s="50"/>
    </row>
    <row r="86" spans="4:8" ht="12.75">
      <c r="D86" s="50"/>
      <c r="E86" s="50"/>
      <c r="F86" s="50"/>
      <c r="G86" s="50"/>
      <c r="H86" s="50"/>
    </row>
    <row r="87" spans="1:8" ht="12.75">
      <c r="A87" s="48" t="s">
        <v>97</v>
      </c>
      <c r="B87" s="3" t="s">
        <v>132</v>
      </c>
      <c r="D87" s="50"/>
      <c r="E87" s="50"/>
      <c r="F87" s="50"/>
      <c r="G87" s="50"/>
      <c r="H87" s="50"/>
    </row>
    <row r="88" spans="2:8" ht="12.75">
      <c r="B88" s="37" t="s">
        <v>308</v>
      </c>
      <c r="D88" s="50"/>
      <c r="E88" s="50"/>
      <c r="F88" s="50"/>
      <c r="G88" s="50"/>
      <c r="H88" s="50"/>
    </row>
    <row r="89" spans="4:8" ht="6" customHeight="1">
      <c r="D89" s="50"/>
      <c r="E89" s="50"/>
      <c r="F89" s="50"/>
      <c r="G89" s="50"/>
      <c r="H89" s="50"/>
    </row>
    <row r="90" spans="4:8" ht="12.75">
      <c r="D90" s="50"/>
      <c r="E90" s="50"/>
      <c r="F90" s="50"/>
      <c r="G90" s="50"/>
      <c r="H90" s="55" t="s">
        <v>67</v>
      </c>
    </row>
    <row r="91" spans="4:8" ht="12.75">
      <c r="D91" s="50"/>
      <c r="E91" s="50"/>
      <c r="F91" s="50"/>
      <c r="G91" s="50"/>
      <c r="H91" s="75" t="s">
        <v>309</v>
      </c>
    </row>
    <row r="92" spans="4:8" ht="12.75">
      <c r="D92" s="50"/>
      <c r="E92" s="50"/>
      <c r="F92" s="50"/>
      <c r="G92" s="50"/>
      <c r="H92" s="56" t="s">
        <v>1</v>
      </c>
    </row>
    <row r="93" spans="3:8" ht="13.5" thickBot="1">
      <c r="C93" s="37" t="s">
        <v>327</v>
      </c>
      <c r="D93" s="50"/>
      <c r="E93" s="50"/>
      <c r="F93" s="50"/>
      <c r="G93" s="50"/>
      <c r="H93" s="78">
        <v>2098</v>
      </c>
    </row>
    <row r="94" spans="4:8" ht="9" customHeight="1" thickTop="1">
      <c r="D94" s="50"/>
      <c r="E94" s="50"/>
      <c r="F94" s="50"/>
      <c r="G94" s="50"/>
      <c r="H94" s="100"/>
    </row>
    <row r="95" spans="3:8" ht="12.75">
      <c r="C95" s="37" t="s">
        <v>102</v>
      </c>
      <c r="D95" s="50"/>
      <c r="E95" s="50"/>
      <c r="F95" s="50"/>
      <c r="G95" s="50"/>
      <c r="H95" s="50"/>
    </row>
    <row r="96" spans="3:8" ht="13.5" thickBot="1">
      <c r="C96" s="48" t="s">
        <v>103</v>
      </c>
      <c r="D96" s="50"/>
      <c r="E96" s="50"/>
      <c r="F96" s="50"/>
      <c r="G96" s="50"/>
      <c r="H96" s="76">
        <v>2098</v>
      </c>
    </row>
    <row r="97" spans="2:8" ht="13.5" thickTop="1">
      <c r="B97" s="48"/>
      <c r="D97" s="50"/>
      <c r="E97" s="50"/>
      <c r="F97" s="50"/>
      <c r="G97" s="50"/>
      <c r="H97" s="53"/>
    </row>
    <row r="98" spans="2:8" ht="12.75">
      <c r="B98" s="48"/>
      <c r="D98" s="50"/>
      <c r="E98" s="50"/>
      <c r="F98" s="50"/>
      <c r="G98" s="50"/>
      <c r="H98" s="53"/>
    </row>
    <row r="99" spans="1:8" ht="12.75">
      <c r="A99" s="48" t="s">
        <v>99</v>
      </c>
      <c r="B99" s="3" t="s">
        <v>133</v>
      </c>
      <c r="D99" s="50"/>
      <c r="E99" s="50"/>
      <c r="F99" s="50"/>
      <c r="G99" s="50"/>
      <c r="H99" s="50"/>
    </row>
    <row r="100" spans="1:8" ht="12.75" hidden="1">
      <c r="A100" s="48" t="s">
        <v>134</v>
      </c>
      <c r="B100" s="37" t="s">
        <v>135</v>
      </c>
      <c r="D100" s="50"/>
      <c r="E100" s="50"/>
      <c r="F100" s="50"/>
      <c r="G100" s="50"/>
      <c r="H100" s="4" t="s">
        <v>136</v>
      </c>
    </row>
    <row r="101" spans="4:10" ht="12.75" hidden="1">
      <c r="D101" s="50"/>
      <c r="E101" s="50"/>
      <c r="F101" s="50"/>
      <c r="G101" s="50"/>
      <c r="H101" s="55" t="s">
        <v>137</v>
      </c>
      <c r="I101" s="3"/>
      <c r="J101" s="4"/>
    </row>
    <row r="102" spans="4:10" ht="12.75" hidden="1">
      <c r="D102" s="50"/>
      <c r="E102" s="50"/>
      <c r="F102" s="50"/>
      <c r="G102" s="50"/>
      <c r="H102" s="55" t="s">
        <v>138</v>
      </c>
      <c r="I102" s="3"/>
      <c r="J102" s="4"/>
    </row>
    <row r="103" spans="2:10" ht="12.75" hidden="1">
      <c r="B103" s="37" t="s">
        <v>139</v>
      </c>
      <c r="D103" s="50"/>
      <c r="E103" s="50"/>
      <c r="F103" s="50"/>
      <c r="G103" s="50"/>
      <c r="H103" s="56" t="s">
        <v>34</v>
      </c>
      <c r="I103" s="3"/>
      <c r="J103" s="49"/>
    </row>
    <row r="104" spans="4:10" ht="6" customHeight="1" hidden="1">
      <c r="D104" s="50"/>
      <c r="E104" s="50"/>
      <c r="F104" s="50"/>
      <c r="G104" s="50"/>
      <c r="H104" s="56"/>
      <c r="I104" s="3"/>
      <c r="J104" s="49"/>
    </row>
    <row r="105" spans="2:8" ht="12.75" hidden="1">
      <c r="B105" s="48" t="s">
        <v>140</v>
      </c>
      <c r="D105" s="50"/>
      <c r="E105" s="50"/>
      <c r="F105" s="50"/>
      <c r="G105" s="50"/>
      <c r="H105" s="50">
        <f>27062621+2224296</f>
        <v>29286917</v>
      </c>
    </row>
    <row r="106" spans="2:8" ht="12.75" hidden="1">
      <c r="B106" s="48" t="s">
        <v>141</v>
      </c>
      <c r="D106" s="50"/>
      <c r="E106" s="50"/>
      <c r="F106" s="50"/>
      <c r="G106" s="50"/>
      <c r="H106" s="50">
        <v>2206000</v>
      </c>
    </row>
    <row r="107" spans="2:8" ht="12.75" hidden="1">
      <c r="B107" s="48" t="s">
        <v>142</v>
      </c>
      <c r="D107" s="50"/>
      <c r="E107" s="50"/>
      <c r="F107" s="50"/>
      <c r="G107" s="50"/>
      <c r="H107" s="50">
        <v>50000</v>
      </c>
    </row>
    <row r="108" spans="2:8" ht="12.75" hidden="1">
      <c r="B108" s="48" t="s">
        <v>143</v>
      </c>
      <c r="D108" s="50"/>
      <c r="E108" s="50"/>
      <c r="F108" s="50"/>
      <c r="G108" s="50"/>
      <c r="H108" s="50">
        <v>2129083</v>
      </c>
    </row>
    <row r="109" spans="2:8" ht="13.5" hidden="1" thickBot="1">
      <c r="B109" s="48"/>
      <c r="D109" s="50"/>
      <c r="E109" s="50"/>
      <c r="F109" s="50"/>
      <c r="G109" s="50"/>
      <c r="H109" s="77">
        <f>SUM(H105:H108)</f>
        <v>33672000</v>
      </c>
    </row>
    <row r="110" spans="2:8" ht="12.75" hidden="1">
      <c r="B110" s="48"/>
      <c r="D110" s="50"/>
      <c r="E110" s="50"/>
      <c r="F110" s="50"/>
      <c r="G110" s="50"/>
      <c r="H110" s="50"/>
    </row>
    <row r="111" spans="1:10" ht="12.75">
      <c r="A111" s="48"/>
      <c r="B111" s="37" t="s">
        <v>200</v>
      </c>
      <c r="D111" s="50"/>
      <c r="E111" s="50"/>
      <c r="F111" s="50"/>
      <c r="G111" s="50"/>
      <c r="H111" s="4"/>
      <c r="I111"/>
      <c r="J111"/>
    </row>
    <row r="112" spans="4:8" ht="12.75">
      <c r="D112" s="50"/>
      <c r="E112" s="50"/>
      <c r="F112" s="50"/>
      <c r="G112" s="50"/>
      <c r="H112" s="50"/>
    </row>
    <row r="113" spans="4:8" ht="12.75">
      <c r="D113" s="50"/>
      <c r="E113" s="50"/>
      <c r="F113" s="50"/>
      <c r="G113" s="50"/>
      <c r="H113" s="50"/>
    </row>
    <row r="114" spans="1:8" ht="12.75">
      <c r="A114" s="48" t="s">
        <v>101</v>
      </c>
      <c r="B114" s="3" t="s">
        <v>224</v>
      </c>
      <c r="D114" s="50"/>
      <c r="E114" s="50"/>
      <c r="F114" s="50"/>
      <c r="G114" s="50"/>
      <c r="H114" s="50"/>
    </row>
    <row r="115" spans="2:8" ht="12.75" customHeight="1">
      <c r="B115" s="37" t="s">
        <v>288</v>
      </c>
      <c r="D115" s="50"/>
      <c r="E115" s="50"/>
      <c r="F115" s="50"/>
      <c r="G115" s="50"/>
      <c r="H115" s="50"/>
    </row>
    <row r="116" spans="2:8" ht="12.75" customHeight="1">
      <c r="B116" s="37" t="s">
        <v>289</v>
      </c>
      <c r="D116" s="50"/>
      <c r="E116" s="50"/>
      <c r="F116" s="50"/>
      <c r="G116" s="50"/>
      <c r="H116" s="50"/>
    </row>
    <row r="117" spans="2:8" ht="12.75" customHeight="1">
      <c r="B117" s="37" t="s">
        <v>307</v>
      </c>
      <c r="D117" s="50"/>
      <c r="E117" s="50"/>
      <c r="F117" s="50"/>
      <c r="G117" s="50"/>
      <c r="H117" s="50"/>
    </row>
    <row r="118" spans="4:8" ht="12.75" customHeight="1">
      <c r="D118" s="50"/>
      <c r="E118" s="50"/>
      <c r="F118" s="50"/>
      <c r="G118" s="50"/>
      <c r="H118" s="50"/>
    </row>
    <row r="119" spans="4:8" ht="12.75" customHeight="1">
      <c r="D119" s="50"/>
      <c r="E119" s="50"/>
      <c r="F119" s="50"/>
      <c r="G119" s="50"/>
      <c r="H119" s="50"/>
    </row>
    <row r="120" spans="1:8" ht="12.75">
      <c r="A120" s="48" t="s">
        <v>104</v>
      </c>
      <c r="B120" s="3" t="s">
        <v>118</v>
      </c>
      <c r="D120" s="50"/>
      <c r="E120" s="50"/>
      <c r="F120" s="50"/>
      <c r="G120" s="50"/>
      <c r="H120" s="50"/>
    </row>
    <row r="121" spans="2:8" ht="12.75">
      <c r="B121" s="37" t="s">
        <v>328</v>
      </c>
      <c r="D121" s="50"/>
      <c r="E121" s="50"/>
      <c r="F121" s="50"/>
      <c r="G121" s="50"/>
      <c r="H121" s="50"/>
    </row>
    <row r="122" spans="2:8" ht="12.75">
      <c r="B122" s="37" t="s">
        <v>329</v>
      </c>
      <c r="D122" s="50"/>
      <c r="E122" s="50"/>
      <c r="F122" s="50"/>
      <c r="G122" s="50"/>
      <c r="H122" s="50"/>
    </row>
    <row r="123" spans="2:8" ht="12.75">
      <c r="B123" s="37" t="s">
        <v>331</v>
      </c>
      <c r="D123" s="50"/>
      <c r="E123" s="50"/>
      <c r="F123" s="50"/>
      <c r="G123" s="50"/>
      <c r="H123" s="50"/>
    </row>
    <row r="124" spans="2:8" ht="12.75">
      <c r="B124" s="37" t="s">
        <v>330</v>
      </c>
      <c r="D124" s="50"/>
      <c r="E124" s="50"/>
      <c r="F124" s="50"/>
      <c r="G124" s="50"/>
      <c r="H124" s="50"/>
    </row>
    <row r="125" spans="4:8" ht="12.75">
      <c r="D125" s="50"/>
      <c r="E125" s="50"/>
      <c r="F125" s="50"/>
      <c r="G125" s="50"/>
      <c r="H125" s="50"/>
    </row>
    <row r="126" spans="4:8" ht="12.75">
      <c r="D126" s="50"/>
      <c r="E126" s="50"/>
      <c r="F126" s="50"/>
      <c r="G126" s="50"/>
      <c r="H126" s="50"/>
    </row>
    <row r="127" spans="1:8" ht="12.75">
      <c r="A127" s="48" t="s">
        <v>105</v>
      </c>
      <c r="B127" s="3" t="s">
        <v>112</v>
      </c>
      <c r="C127" s="3"/>
      <c r="D127" s="60"/>
      <c r="E127" s="60"/>
      <c r="F127" s="60"/>
      <c r="G127" s="60"/>
      <c r="H127" s="50"/>
    </row>
    <row r="128" spans="4:8" ht="12.75">
      <c r="D128" s="50"/>
      <c r="E128" s="50"/>
      <c r="F128" s="50"/>
      <c r="G128" s="50"/>
      <c r="H128" s="50"/>
    </row>
    <row r="129" spans="2:8" ht="12.75">
      <c r="B129" s="61"/>
      <c r="C129" s="62"/>
      <c r="D129" s="63"/>
      <c r="E129" s="64"/>
      <c r="F129" s="101" t="s">
        <v>92</v>
      </c>
      <c r="G129" s="61"/>
      <c r="H129" s="155" t="s">
        <v>113</v>
      </c>
    </row>
    <row r="130" spans="2:8" ht="12.75">
      <c r="B130" s="65"/>
      <c r="C130" s="54"/>
      <c r="D130" s="53"/>
      <c r="E130" s="66"/>
      <c r="F130" s="102" t="s">
        <v>114</v>
      </c>
      <c r="G130" s="65"/>
      <c r="H130" s="156" t="s">
        <v>114</v>
      </c>
    </row>
    <row r="131" spans="2:8" ht="12.75">
      <c r="B131" s="65"/>
      <c r="C131" s="54"/>
      <c r="D131" s="53"/>
      <c r="E131" s="66"/>
      <c r="F131" s="102" t="s">
        <v>309</v>
      </c>
      <c r="G131" s="65"/>
      <c r="H131" s="156" t="s">
        <v>271</v>
      </c>
    </row>
    <row r="132" spans="2:8" ht="12.75">
      <c r="B132" s="67"/>
      <c r="C132" s="68"/>
      <c r="D132" s="57"/>
      <c r="E132" s="69"/>
      <c r="F132" s="103" t="s">
        <v>1</v>
      </c>
      <c r="G132" s="67"/>
      <c r="H132" s="157" t="s">
        <v>1</v>
      </c>
    </row>
    <row r="133" spans="2:8" ht="12.75">
      <c r="B133" s="70" t="s">
        <v>63</v>
      </c>
      <c r="C133" s="52"/>
      <c r="D133" s="51"/>
      <c r="E133" s="71"/>
      <c r="F133" s="72">
        <v>32119</v>
      </c>
      <c r="G133" s="72"/>
      <c r="H133" s="158">
        <v>22341</v>
      </c>
    </row>
    <row r="134" spans="2:8" ht="12.75">
      <c r="B134" s="70" t="s">
        <v>115</v>
      </c>
      <c r="C134" s="52"/>
      <c r="D134" s="51"/>
      <c r="E134" s="71"/>
      <c r="F134" s="72">
        <v>6596</v>
      </c>
      <c r="G134" s="72"/>
      <c r="H134" s="158">
        <v>4783</v>
      </c>
    </row>
    <row r="135" spans="2:8" ht="12.75">
      <c r="B135" s="70" t="s">
        <v>116</v>
      </c>
      <c r="C135" s="52"/>
      <c r="D135" s="51"/>
      <c r="E135" s="71"/>
      <c r="F135" s="72">
        <v>5080</v>
      </c>
      <c r="G135" s="72"/>
      <c r="H135" s="158">
        <v>3409</v>
      </c>
    </row>
    <row r="136" spans="2:8" ht="7.5" customHeight="1">
      <c r="B136" s="54"/>
      <c r="C136" s="54"/>
      <c r="D136" s="53"/>
      <c r="E136" s="53"/>
      <c r="F136" s="53"/>
      <c r="G136" s="53"/>
      <c r="H136" s="53"/>
    </row>
    <row r="137" spans="2:8" ht="12.75">
      <c r="B137" s="135" t="s">
        <v>326</v>
      </c>
      <c r="C137" s="54"/>
      <c r="D137" s="53"/>
      <c r="E137" s="53"/>
      <c r="F137" s="53"/>
      <c r="G137" s="53"/>
      <c r="H137" s="53"/>
    </row>
    <row r="138" spans="2:8" ht="12.75">
      <c r="B138" s="135" t="s">
        <v>281</v>
      </c>
      <c r="C138" s="54"/>
      <c r="D138" s="53"/>
      <c r="E138" s="53"/>
      <c r="F138" s="53"/>
      <c r="G138" s="53"/>
      <c r="H138" s="53"/>
    </row>
    <row r="139" spans="2:8" ht="12.75">
      <c r="B139" s="135"/>
      <c r="C139" s="54"/>
      <c r="D139" s="53"/>
      <c r="E139" s="53"/>
      <c r="F139" s="53"/>
      <c r="G139" s="53"/>
      <c r="H139" s="53"/>
    </row>
    <row r="140" spans="3:8" ht="12.75">
      <c r="C140" s="54"/>
      <c r="D140" s="53"/>
      <c r="E140" s="53"/>
      <c r="F140" s="53"/>
      <c r="G140" s="53"/>
      <c r="H140" s="53"/>
    </row>
    <row r="141" spans="1:8" ht="12.75">
      <c r="A141" s="48" t="s">
        <v>108</v>
      </c>
      <c r="B141" s="3" t="s">
        <v>122</v>
      </c>
      <c r="D141" s="50"/>
      <c r="E141" s="50"/>
      <c r="F141" s="50"/>
      <c r="G141" s="50"/>
      <c r="H141" s="50"/>
    </row>
    <row r="142" spans="1:8" ht="12.75">
      <c r="A142" s="48"/>
      <c r="B142" s="37" t="s">
        <v>332</v>
      </c>
      <c r="D142" s="50"/>
      <c r="E142" s="50"/>
      <c r="F142" s="50"/>
      <c r="G142" s="50"/>
      <c r="H142" s="50"/>
    </row>
    <row r="143" spans="1:8" ht="12.75">
      <c r="A143" s="48"/>
      <c r="B143" s="37" t="s">
        <v>333</v>
      </c>
      <c r="D143" s="50"/>
      <c r="E143" s="50"/>
      <c r="F143" s="50"/>
      <c r="G143" s="50"/>
      <c r="H143" s="50"/>
    </row>
    <row r="144" spans="1:8" ht="12.75" customHeight="1">
      <c r="A144" s="48"/>
      <c r="B144" s="37" t="s">
        <v>335</v>
      </c>
      <c r="D144" s="50"/>
      <c r="E144" s="50"/>
      <c r="F144" s="50"/>
      <c r="G144" s="50"/>
      <c r="H144" s="50"/>
    </row>
    <row r="145" spans="1:8" ht="27" customHeight="1" hidden="1">
      <c r="A145" s="48"/>
      <c r="D145" s="50"/>
      <c r="E145" s="50"/>
      <c r="F145" s="50"/>
      <c r="G145" s="50"/>
      <c r="H145" s="50"/>
    </row>
    <row r="146" spans="1:8" ht="12.75" hidden="1">
      <c r="A146" s="48"/>
      <c r="D146" s="50"/>
      <c r="E146" s="50"/>
      <c r="F146" s="50"/>
      <c r="G146" s="50"/>
      <c r="H146" s="50"/>
    </row>
    <row r="147" spans="1:8" ht="12.75" hidden="1">
      <c r="A147" s="48"/>
      <c r="D147" s="50"/>
      <c r="E147" s="50"/>
      <c r="F147" s="50"/>
      <c r="G147" s="50"/>
      <c r="H147" s="50"/>
    </row>
    <row r="148" spans="1:8" ht="12.75" hidden="1">
      <c r="A148" s="48"/>
      <c r="D148" s="50"/>
      <c r="E148" s="50"/>
      <c r="F148" s="50"/>
      <c r="G148" s="50"/>
      <c r="H148" s="50"/>
    </row>
    <row r="149" spans="1:8" ht="12.75" hidden="1">
      <c r="A149" s="48"/>
      <c r="D149" s="50"/>
      <c r="E149" s="50"/>
      <c r="F149" s="50"/>
      <c r="G149" s="50"/>
      <c r="H149" s="50"/>
    </row>
    <row r="150" spans="1:8" ht="12.75">
      <c r="A150" s="48"/>
      <c r="B150" s="37" t="s">
        <v>334</v>
      </c>
      <c r="D150" s="50"/>
      <c r="E150" s="50"/>
      <c r="F150" s="50"/>
      <c r="G150" s="50"/>
      <c r="H150" s="50"/>
    </row>
    <row r="151" spans="1:8" ht="12.75">
      <c r="A151" s="48"/>
      <c r="D151" s="50"/>
      <c r="E151" s="50"/>
      <c r="F151" s="50"/>
      <c r="G151" s="50"/>
      <c r="H151" s="50"/>
    </row>
    <row r="152" spans="1:8" ht="12.75">
      <c r="A152" s="48"/>
      <c r="D152" s="50"/>
      <c r="E152" s="50"/>
      <c r="F152" s="50"/>
      <c r="G152" s="50"/>
      <c r="H152" s="50"/>
    </row>
    <row r="153" spans="1:8" ht="12.75">
      <c r="A153" s="48"/>
      <c r="D153" s="50"/>
      <c r="E153" s="50"/>
      <c r="F153" s="50"/>
      <c r="G153" s="50"/>
      <c r="H153" s="50"/>
    </row>
    <row r="154" spans="1:8" ht="12.75">
      <c r="A154" s="48"/>
      <c r="D154" s="50"/>
      <c r="E154" s="50"/>
      <c r="F154" s="50"/>
      <c r="G154" s="50"/>
      <c r="H154" s="50"/>
    </row>
    <row r="155" spans="1:8" ht="12.75">
      <c r="A155" s="48" t="s">
        <v>111</v>
      </c>
      <c r="B155" s="3" t="s">
        <v>124</v>
      </c>
      <c r="D155" s="50"/>
      <c r="E155" s="50"/>
      <c r="F155" s="50"/>
      <c r="G155" s="50"/>
      <c r="H155" s="50"/>
    </row>
    <row r="156" spans="2:8" ht="12.75">
      <c r="B156" s="37" t="s">
        <v>152</v>
      </c>
      <c r="D156" s="50"/>
      <c r="E156" s="50"/>
      <c r="F156" s="50"/>
      <c r="G156" s="50"/>
      <c r="H156" s="50"/>
    </row>
    <row r="157" spans="4:8" ht="12.75">
      <c r="D157" s="50"/>
      <c r="E157" s="50"/>
      <c r="F157" s="50"/>
      <c r="G157" s="50"/>
      <c r="H157" s="50"/>
    </row>
    <row r="158" spans="4:8" ht="12.75">
      <c r="D158" s="50"/>
      <c r="E158" s="50"/>
      <c r="F158" s="50"/>
      <c r="G158" s="50"/>
      <c r="H158" s="50"/>
    </row>
    <row r="159" spans="1:8" ht="12.75">
      <c r="A159" s="47" t="s">
        <v>117</v>
      </c>
      <c r="B159" s="3" t="s">
        <v>9</v>
      </c>
      <c r="D159" s="50"/>
      <c r="E159" s="50"/>
      <c r="F159" s="50"/>
      <c r="G159" s="50"/>
      <c r="H159" s="50"/>
    </row>
    <row r="160" spans="1:10" ht="12.75">
      <c r="A160" s="47"/>
      <c r="B160" s="3"/>
      <c r="D160" s="168" t="s">
        <v>209</v>
      </c>
      <c r="E160" s="168"/>
      <c r="F160" s="168"/>
      <c r="G160" s="50"/>
      <c r="H160" s="168" t="s">
        <v>210</v>
      </c>
      <c r="I160" s="168"/>
      <c r="J160" s="168"/>
    </row>
    <row r="161" spans="4:10" ht="12.75">
      <c r="D161" s="168" t="s">
        <v>4</v>
      </c>
      <c r="E161" s="168"/>
      <c r="F161" s="168"/>
      <c r="G161" s="50"/>
      <c r="H161" s="168" t="s">
        <v>293</v>
      </c>
      <c r="I161" s="168"/>
      <c r="J161" s="168"/>
    </row>
    <row r="162" spans="4:10" ht="12.75">
      <c r="D162" s="55" t="s">
        <v>309</v>
      </c>
      <c r="E162" s="56"/>
      <c r="F162" s="55" t="s">
        <v>310</v>
      </c>
      <c r="G162" s="56"/>
      <c r="H162" s="55" t="s">
        <v>309</v>
      </c>
      <c r="I162" s="49"/>
      <c r="J162" s="4" t="s">
        <v>310</v>
      </c>
    </row>
    <row r="163" spans="4:10" ht="12.75">
      <c r="D163" s="55" t="s">
        <v>1</v>
      </c>
      <c r="E163" s="56"/>
      <c r="F163" s="55" t="s">
        <v>1</v>
      </c>
      <c r="G163" s="56"/>
      <c r="H163" s="55" t="s">
        <v>1</v>
      </c>
      <c r="I163" s="49"/>
      <c r="J163" s="4" t="s">
        <v>1</v>
      </c>
    </row>
    <row r="164" spans="2:8" ht="12.75">
      <c r="B164" s="37" t="s">
        <v>74</v>
      </c>
      <c r="D164" s="50"/>
      <c r="E164" s="50"/>
      <c r="F164" s="50"/>
      <c r="G164" s="50"/>
      <c r="H164" s="50"/>
    </row>
    <row r="165" spans="2:10" ht="12.75">
      <c r="B165" s="48" t="s">
        <v>75</v>
      </c>
      <c r="D165" s="50">
        <v>1172</v>
      </c>
      <c r="E165" s="50"/>
      <c r="F165" s="50">
        <v>784</v>
      </c>
      <c r="G165" s="50"/>
      <c r="H165" s="50">
        <v>2471</v>
      </c>
      <c r="I165" s="50"/>
      <c r="J165" s="50">
        <v>4890</v>
      </c>
    </row>
    <row r="166" spans="2:10" ht="12.75">
      <c r="B166" s="48" t="s">
        <v>76</v>
      </c>
      <c r="D166" s="57">
        <v>308</v>
      </c>
      <c r="E166" s="57"/>
      <c r="F166" s="57">
        <v>257</v>
      </c>
      <c r="G166" s="57"/>
      <c r="H166" s="57">
        <v>786</v>
      </c>
      <c r="I166" s="57"/>
      <c r="J166" s="57">
        <v>697</v>
      </c>
    </row>
    <row r="167" spans="4:10" ht="12.75">
      <c r="D167" s="50">
        <f>SUM(D165:D166)</f>
        <v>1480</v>
      </c>
      <c r="E167" s="50"/>
      <c r="F167" s="50">
        <f>SUM(F165:F166)</f>
        <v>1041</v>
      </c>
      <c r="G167" s="50"/>
      <c r="H167" s="50">
        <f>SUM(H165:H166)</f>
        <v>3257</v>
      </c>
      <c r="I167" s="50"/>
      <c r="J167" s="50">
        <f>SUM(J165:J166)</f>
        <v>5587</v>
      </c>
    </row>
    <row r="168" spans="2:10" ht="12.75">
      <c r="B168" s="37" t="s">
        <v>77</v>
      </c>
      <c r="D168" s="50"/>
      <c r="E168" s="50"/>
      <c r="F168" s="50"/>
      <c r="G168" s="50"/>
      <c r="H168" s="50"/>
      <c r="I168" s="50"/>
      <c r="J168" s="50"/>
    </row>
    <row r="169" spans="2:10" ht="12.75">
      <c r="B169" s="48" t="s">
        <v>75</v>
      </c>
      <c r="D169" s="128">
        <v>36</v>
      </c>
      <c r="E169" s="50"/>
      <c r="F169" s="128">
        <v>-352</v>
      </c>
      <c r="G169" s="50"/>
      <c r="H169" s="128">
        <v>29</v>
      </c>
      <c r="I169" s="50"/>
      <c r="J169" s="128">
        <v>-352</v>
      </c>
    </row>
    <row r="170" spans="2:10" ht="12.75">
      <c r="B170" s="48" t="s">
        <v>76</v>
      </c>
      <c r="D170" s="128">
        <v>0</v>
      </c>
      <c r="E170" s="50"/>
      <c r="F170" s="128">
        <v>0</v>
      </c>
      <c r="G170" s="50"/>
      <c r="H170" s="128">
        <v>8</v>
      </c>
      <c r="I170" s="50"/>
      <c r="J170" s="128">
        <v>0</v>
      </c>
    </row>
    <row r="171" spans="4:10" ht="12.75">
      <c r="D171" s="51">
        <f>SUM(D167:D170)</f>
        <v>1516</v>
      </c>
      <c r="E171" s="51"/>
      <c r="F171" s="51">
        <f>SUM(F167:F170)</f>
        <v>689</v>
      </c>
      <c r="G171" s="51"/>
      <c r="H171" s="51">
        <f>SUM(H167:H170)</f>
        <v>3294</v>
      </c>
      <c r="I171" s="51"/>
      <c r="J171" s="51">
        <f>SUM(J167:J170)</f>
        <v>5235</v>
      </c>
    </row>
    <row r="172" spans="4:10" ht="12.75">
      <c r="D172" s="53"/>
      <c r="E172" s="53"/>
      <c r="F172" s="53"/>
      <c r="G172" s="53"/>
      <c r="H172" s="53"/>
      <c r="I172" s="53"/>
      <c r="J172" s="53"/>
    </row>
    <row r="173" spans="2:10" ht="12.75">
      <c r="B173" s="37" t="s">
        <v>218</v>
      </c>
      <c r="D173" s="53"/>
      <c r="E173" s="53"/>
      <c r="F173" s="53"/>
      <c r="G173" s="53"/>
      <c r="H173" s="53"/>
      <c r="I173" s="53"/>
      <c r="J173" s="53"/>
    </row>
    <row r="174" spans="4:10" ht="12.75" customHeight="1">
      <c r="D174" s="168" t="s">
        <v>209</v>
      </c>
      <c r="E174" s="168"/>
      <c r="F174" s="168"/>
      <c r="G174" s="114"/>
      <c r="H174" s="168" t="s">
        <v>210</v>
      </c>
      <c r="I174" s="168"/>
      <c r="J174" s="168"/>
    </row>
    <row r="175" spans="4:12" ht="12.75" customHeight="1">
      <c r="D175" s="169" t="s">
        <v>4</v>
      </c>
      <c r="E175" s="169"/>
      <c r="F175" s="169"/>
      <c r="H175" s="168" t="s">
        <v>293</v>
      </c>
      <c r="I175" s="168"/>
      <c r="J175" s="168"/>
      <c r="K175" s="114"/>
      <c r="L175" s="114"/>
    </row>
    <row r="176" spans="4:10" ht="12.75" customHeight="1">
      <c r="D176" s="55" t="s">
        <v>309</v>
      </c>
      <c r="E176" s="56"/>
      <c r="F176" s="55" t="s">
        <v>310</v>
      </c>
      <c r="H176" s="55" t="s">
        <v>309</v>
      </c>
      <c r="I176" s="56"/>
      <c r="J176" s="55" t="s">
        <v>310</v>
      </c>
    </row>
    <row r="177" spans="4:10" ht="12.75" customHeight="1">
      <c r="D177" s="55" t="s">
        <v>1</v>
      </c>
      <c r="E177" s="56"/>
      <c r="F177" s="55" t="s">
        <v>1</v>
      </c>
      <c r="H177" s="55" t="s">
        <v>1</v>
      </c>
      <c r="I177" s="56"/>
      <c r="J177" s="55" t="s">
        <v>1</v>
      </c>
    </row>
    <row r="178" spans="3:10" ht="12.75" customHeight="1">
      <c r="C178" s="37" t="s">
        <v>225</v>
      </c>
      <c r="D178" s="55"/>
      <c r="E178" s="56"/>
      <c r="F178" s="55"/>
      <c r="H178" s="55"/>
      <c r="I178" s="56"/>
      <c r="J178" s="55"/>
    </row>
    <row r="179" spans="3:10" ht="12.75">
      <c r="C179" s="37" t="s">
        <v>226</v>
      </c>
      <c r="D179" s="115">
        <v>6596</v>
      </c>
      <c r="E179" s="100"/>
      <c r="F179" s="116">
        <v>3538</v>
      </c>
      <c r="G179" s="74"/>
      <c r="H179" s="115">
        <v>14469</v>
      </c>
      <c r="I179" s="100"/>
      <c r="J179" s="115">
        <v>22195</v>
      </c>
    </row>
    <row r="180" spans="3:10" ht="12.75">
      <c r="C180" s="37" t="s">
        <v>227</v>
      </c>
      <c r="D180" s="100"/>
      <c r="E180" s="100"/>
      <c r="F180" s="74"/>
      <c r="G180" s="74"/>
      <c r="H180" s="100"/>
      <c r="I180" s="100"/>
      <c r="J180" s="100"/>
    </row>
    <row r="181" spans="3:10" ht="12.75">
      <c r="C181" s="37" t="s">
        <v>228</v>
      </c>
      <c r="D181" s="100">
        <v>1847</v>
      </c>
      <c r="E181" s="100"/>
      <c r="F181" s="74">
        <v>991</v>
      </c>
      <c r="G181" s="74"/>
      <c r="H181" s="100">
        <v>4051</v>
      </c>
      <c r="I181" s="100"/>
      <c r="J181" s="100">
        <v>6215</v>
      </c>
    </row>
    <row r="182" spans="3:10" ht="12.75">
      <c r="C182" s="37" t="s">
        <v>261</v>
      </c>
      <c r="D182" s="100"/>
      <c r="E182" s="100"/>
      <c r="F182" s="74"/>
      <c r="G182" s="74"/>
      <c r="H182" s="100"/>
      <c r="I182" s="100"/>
      <c r="J182" s="100"/>
    </row>
    <row r="183" spans="3:10" ht="12.75">
      <c r="C183" s="37" t="s">
        <v>286</v>
      </c>
      <c r="D183" s="100">
        <v>-10</v>
      </c>
      <c r="E183" s="100"/>
      <c r="F183" s="130">
        <v>0</v>
      </c>
      <c r="G183" s="74"/>
      <c r="H183" s="100">
        <v>-62</v>
      </c>
      <c r="I183" s="100"/>
      <c r="J183" s="129">
        <v>0</v>
      </c>
    </row>
    <row r="184" spans="3:10" ht="12.75">
      <c r="C184" s="37" t="s">
        <v>287</v>
      </c>
      <c r="D184" s="100"/>
      <c r="E184" s="100"/>
      <c r="F184" s="130"/>
      <c r="G184" s="74"/>
      <c r="H184" s="100"/>
      <c r="I184" s="100"/>
      <c r="J184" s="129"/>
    </row>
    <row r="185" spans="3:10" ht="12.75">
      <c r="C185" s="37" t="s">
        <v>262</v>
      </c>
      <c r="D185" s="100">
        <v>-31</v>
      </c>
      <c r="E185" s="100"/>
      <c r="F185" s="130">
        <v>0</v>
      </c>
      <c r="G185" s="74"/>
      <c r="H185" s="100">
        <v>-103</v>
      </c>
      <c r="I185" s="100"/>
      <c r="J185" s="129">
        <v>0</v>
      </c>
    </row>
    <row r="186" spans="3:10" ht="12.75">
      <c r="C186" s="37" t="s">
        <v>229</v>
      </c>
      <c r="D186" s="100"/>
      <c r="E186" s="100"/>
      <c r="F186" s="74"/>
      <c r="G186" s="74"/>
      <c r="H186" s="100"/>
      <c r="I186" s="100"/>
      <c r="J186" s="100"/>
    </row>
    <row r="187" spans="3:10" ht="12.75">
      <c r="C187" s="37" t="s">
        <v>230</v>
      </c>
      <c r="D187" s="100">
        <v>14</v>
      </c>
      <c r="E187" s="100"/>
      <c r="F187" s="74">
        <v>128</v>
      </c>
      <c r="G187" s="74"/>
      <c r="H187" s="100">
        <v>237</v>
      </c>
      <c r="I187" s="100"/>
      <c r="J187" s="100">
        <v>301</v>
      </c>
    </row>
    <row r="188" spans="3:10" ht="12.75">
      <c r="C188" s="37" t="s">
        <v>231</v>
      </c>
      <c r="D188" s="100"/>
      <c r="E188" s="100"/>
      <c r="F188" s="74"/>
      <c r="G188" s="74"/>
      <c r="H188" s="100"/>
      <c r="I188" s="100"/>
      <c r="J188" s="100"/>
    </row>
    <row r="189" spans="3:10" ht="12.75">
      <c r="C189" s="37" t="s">
        <v>232</v>
      </c>
      <c r="D189" s="100">
        <v>-10</v>
      </c>
      <c r="E189" s="100"/>
      <c r="F189" s="74">
        <v>22</v>
      </c>
      <c r="G189" s="74"/>
      <c r="H189" s="100">
        <v>-30</v>
      </c>
      <c r="I189" s="100"/>
      <c r="J189" s="100">
        <v>-7</v>
      </c>
    </row>
    <row r="190" spans="3:10" ht="12.75">
      <c r="C190" s="37" t="s">
        <v>233</v>
      </c>
      <c r="D190" s="100"/>
      <c r="E190" s="100"/>
      <c r="F190" s="74"/>
      <c r="G190" s="74"/>
      <c r="H190" s="100"/>
      <c r="I190" s="100"/>
      <c r="J190" s="100"/>
    </row>
    <row r="191" spans="3:10" ht="12.75">
      <c r="C191" s="37" t="s">
        <v>234</v>
      </c>
      <c r="D191" s="100">
        <v>-327</v>
      </c>
      <c r="E191" s="100"/>
      <c r="F191" s="74">
        <v>-100</v>
      </c>
      <c r="G191" s="74"/>
      <c r="H191" s="100">
        <v>-775</v>
      </c>
      <c r="I191" s="100"/>
      <c r="J191" s="100">
        <v>-830</v>
      </c>
    </row>
    <row r="192" spans="3:10" ht="12.75">
      <c r="C192" s="37" t="s">
        <v>263</v>
      </c>
      <c r="D192" s="100"/>
      <c r="E192" s="100"/>
      <c r="F192" s="74"/>
      <c r="G192" s="74"/>
      <c r="H192" s="100"/>
      <c r="I192" s="100"/>
      <c r="J192" s="100"/>
    </row>
    <row r="193" spans="3:10" ht="12.75">
      <c r="C193" s="37" t="s">
        <v>264</v>
      </c>
      <c r="D193" s="129">
        <v>-5</v>
      </c>
      <c r="E193" s="100"/>
      <c r="F193" s="163">
        <v>0</v>
      </c>
      <c r="G193" s="74"/>
      <c r="H193" s="129">
        <v>0</v>
      </c>
      <c r="I193" s="100"/>
      <c r="J193" s="129">
        <v>0</v>
      </c>
    </row>
    <row r="194" spans="3:10" ht="12.75">
      <c r="C194" s="37" t="s">
        <v>274</v>
      </c>
      <c r="D194" s="129"/>
      <c r="E194" s="100"/>
      <c r="F194" s="74"/>
      <c r="G194" s="74"/>
      <c r="H194" s="129"/>
      <c r="I194" s="100"/>
      <c r="J194" s="100"/>
    </row>
    <row r="195" spans="3:10" ht="12.75">
      <c r="C195" s="37" t="s">
        <v>275</v>
      </c>
      <c r="D195" s="129">
        <v>0</v>
      </c>
      <c r="E195" s="100"/>
      <c r="F195" s="130">
        <v>0</v>
      </c>
      <c r="G195" s="74"/>
      <c r="H195" s="129">
        <v>0</v>
      </c>
      <c r="I195" s="100"/>
      <c r="J195" s="100">
        <v>-6</v>
      </c>
    </row>
    <row r="196" spans="3:10" ht="12.75">
      <c r="C196" s="37" t="s">
        <v>235</v>
      </c>
      <c r="D196" s="100"/>
      <c r="E196" s="100"/>
      <c r="F196" s="74"/>
      <c r="G196" s="74"/>
      <c r="H196" s="100"/>
      <c r="I196" s="100"/>
      <c r="J196" s="100"/>
    </row>
    <row r="197" spans="3:10" ht="12.75">
      <c r="C197" s="37" t="s">
        <v>272</v>
      </c>
      <c r="D197" s="100"/>
      <c r="E197" s="100"/>
      <c r="F197" s="74"/>
      <c r="G197" s="74"/>
      <c r="H197" s="100"/>
      <c r="I197" s="100"/>
      <c r="J197" s="100"/>
    </row>
    <row r="198" spans="3:10" ht="12.75">
      <c r="C198" s="37" t="s">
        <v>273</v>
      </c>
      <c r="D198" s="100">
        <v>2</v>
      </c>
      <c r="E198" s="100"/>
      <c r="F198" s="130">
        <v>0</v>
      </c>
      <c r="G198" s="74"/>
      <c r="H198" s="100">
        <v>-61</v>
      </c>
      <c r="I198" s="100"/>
      <c r="J198" s="100">
        <v>-86</v>
      </c>
    </row>
    <row r="199" spans="3:10" ht="12.75">
      <c r="C199" s="37" t="s">
        <v>253</v>
      </c>
      <c r="D199" s="100"/>
      <c r="E199" s="100"/>
      <c r="F199" s="74"/>
      <c r="G199" s="74"/>
      <c r="H199" s="100"/>
      <c r="I199" s="100"/>
      <c r="J199" s="100"/>
    </row>
    <row r="200" spans="3:10" ht="12.75">
      <c r="C200" s="37" t="s">
        <v>236</v>
      </c>
      <c r="D200" s="100"/>
      <c r="E200" s="100"/>
      <c r="F200" s="74"/>
      <c r="G200" s="74"/>
      <c r="H200" s="100"/>
      <c r="I200" s="100"/>
      <c r="J200" s="100"/>
    </row>
    <row r="201" spans="3:10" ht="12.75">
      <c r="C201" s="37" t="s">
        <v>237</v>
      </c>
      <c r="D201" s="129">
        <v>36</v>
      </c>
      <c r="E201" s="100"/>
      <c r="F201" s="130">
        <v>-352</v>
      </c>
      <c r="G201" s="74"/>
      <c r="H201" s="100">
        <v>29</v>
      </c>
      <c r="I201" s="100"/>
      <c r="J201" s="129">
        <v>-352</v>
      </c>
    </row>
    <row r="202" spans="3:10" ht="12.75">
      <c r="C202" s="37" t="s">
        <v>238</v>
      </c>
      <c r="D202" s="129">
        <v>0</v>
      </c>
      <c r="E202" s="100"/>
      <c r="F202" s="130">
        <v>0</v>
      </c>
      <c r="G202" s="74"/>
      <c r="H202" s="100">
        <v>8</v>
      </c>
      <c r="I202" s="100"/>
      <c r="J202" s="129">
        <v>0</v>
      </c>
    </row>
    <row r="203" spans="3:10" ht="12.75">
      <c r="C203" s="37" t="s">
        <v>208</v>
      </c>
      <c r="D203" s="117">
        <f>SUM(D181:D202)</f>
        <v>1516</v>
      </c>
      <c r="E203" s="100"/>
      <c r="F203" s="118">
        <f>SUM(F181:F202)</f>
        <v>689</v>
      </c>
      <c r="G203" s="74"/>
      <c r="H203" s="117">
        <f>SUM(H181:H202)</f>
        <v>3294</v>
      </c>
      <c r="I203" s="100"/>
      <c r="J203" s="117">
        <f>SUM(J181:J202)</f>
        <v>5235</v>
      </c>
    </row>
    <row r="204" spans="4:8" ht="12.75">
      <c r="D204" s="53"/>
      <c r="E204" s="53"/>
      <c r="F204" s="53"/>
      <c r="G204" s="53"/>
      <c r="H204" s="53"/>
    </row>
    <row r="205" spans="4:10" ht="12.75">
      <c r="D205" s="53"/>
      <c r="E205" s="53"/>
      <c r="F205" s="53"/>
      <c r="G205" s="53"/>
      <c r="H205" s="53"/>
      <c r="I205" s="53"/>
      <c r="J205" s="53"/>
    </row>
    <row r="206" spans="1:8" ht="12.75" customHeight="1">
      <c r="A206" s="48" t="s">
        <v>119</v>
      </c>
      <c r="B206" s="3" t="s">
        <v>204</v>
      </c>
      <c r="C206" s="3"/>
      <c r="D206" s="60"/>
      <c r="E206" s="50"/>
      <c r="F206" s="50"/>
      <c r="G206" s="50"/>
      <c r="H206" s="50"/>
    </row>
    <row r="207" spans="1:8" ht="12.75" customHeight="1">
      <c r="A207" s="48"/>
      <c r="B207" s="48" t="s">
        <v>134</v>
      </c>
      <c r="C207" s="37" t="s">
        <v>267</v>
      </c>
      <c r="D207" s="60"/>
      <c r="E207" s="50"/>
      <c r="F207" s="50"/>
      <c r="G207" s="50"/>
      <c r="H207" s="50"/>
    </row>
    <row r="208" spans="1:8" ht="12.75" customHeight="1">
      <c r="A208" s="48"/>
      <c r="B208" s="3"/>
      <c r="D208" s="60"/>
      <c r="E208" s="50"/>
      <c r="F208" s="50"/>
      <c r="G208" s="50"/>
      <c r="H208" s="50"/>
    </row>
    <row r="209" spans="2:8" ht="12.75">
      <c r="B209" s="48" t="s">
        <v>201</v>
      </c>
      <c r="C209" s="37" t="s">
        <v>311</v>
      </c>
      <c r="D209" s="50"/>
      <c r="G209" s="137"/>
      <c r="H209" s="4" t="s">
        <v>67</v>
      </c>
    </row>
    <row r="210" spans="4:9" ht="12.75">
      <c r="D210" s="50"/>
      <c r="H210" s="4" t="s">
        <v>293</v>
      </c>
      <c r="I210"/>
    </row>
    <row r="211" spans="4:8" ht="12.75">
      <c r="D211" s="50"/>
      <c r="H211" s="29" t="s">
        <v>312</v>
      </c>
    </row>
    <row r="212" spans="4:8" ht="12.75">
      <c r="D212" s="50"/>
      <c r="H212" s="4" t="s">
        <v>1</v>
      </c>
    </row>
    <row r="213" spans="4:8" ht="4.5" customHeight="1">
      <c r="D213" s="50"/>
      <c r="H213" s="4"/>
    </row>
    <row r="214" spans="2:8" ht="12.75">
      <c r="B214" s="106"/>
      <c r="C214" s="37" t="s">
        <v>205</v>
      </c>
      <c r="D214" s="50"/>
      <c r="H214" s="49">
        <v>512</v>
      </c>
    </row>
    <row r="215" spans="2:8" ht="12.75">
      <c r="B215" s="106"/>
      <c r="C215" s="37" t="s">
        <v>206</v>
      </c>
      <c r="D215" s="50"/>
      <c r="H215" s="49">
        <v>470</v>
      </c>
    </row>
    <row r="216" spans="2:8" ht="12.75">
      <c r="B216" s="106"/>
      <c r="C216" s="37" t="s">
        <v>207</v>
      </c>
      <c r="D216" s="50"/>
      <c r="H216" s="49">
        <v>470</v>
      </c>
    </row>
    <row r="217" spans="4:8" ht="12.75">
      <c r="D217" s="50"/>
      <c r="F217" s="74"/>
      <c r="H217" s="4"/>
    </row>
    <row r="218" spans="4:8" ht="12.75">
      <c r="D218" s="50"/>
      <c r="H218" s="4"/>
    </row>
    <row r="219" spans="1:2" ht="12.75">
      <c r="A219" s="48" t="s">
        <v>121</v>
      </c>
      <c r="B219" s="3" t="s">
        <v>202</v>
      </c>
    </row>
    <row r="220" ht="12.75">
      <c r="B220" s="37" t="s">
        <v>313</v>
      </c>
    </row>
    <row r="223" spans="1:2" ht="12.75">
      <c r="A223" s="48" t="s">
        <v>123</v>
      </c>
      <c r="B223" s="3" t="s">
        <v>100</v>
      </c>
    </row>
    <row r="224" ht="12.75">
      <c r="B224" s="37" t="s">
        <v>214</v>
      </c>
    </row>
    <row r="227" spans="1:2" ht="12.75">
      <c r="A227" s="48" t="s">
        <v>125</v>
      </c>
      <c r="B227" s="3" t="s">
        <v>186</v>
      </c>
    </row>
    <row r="228" spans="2:11" ht="12.75">
      <c r="B228" s="37" t="s">
        <v>314</v>
      </c>
      <c r="H228" s="166" t="s">
        <v>67</v>
      </c>
      <c r="I228" s="166"/>
      <c r="J228" s="166"/>
      <c r="K228"/>
    </row>
    <row r="229" spans="8:10" ht="12.75">
      <c r="H229" s="166" t="s">
        <v>92</v>
      </c>
      <c r="I229" s="166"/>
      <c r="J229" s="166"/>
    </row>
    <row r="230" spans="8:10" ht="12.75">
      <c r="H230" s="55" t="s">
        <v>93</v>
      </c>
      <c r="I230" s="55"/>
      <c r="J230" s="55" t="s">
        <v>1</v>
      </c>
    </row>
    <row r="231" spans="8:10" ht="12.75">
      <c r="H231" s="55"/>
      <c r="I231" s="55"/>
      <c r="J231" s="55" t="s">
        <v>94</v>
      </c>
    </row>
    <row r="232" spans="2:10" ht="12.75">
      <c r="B232" s="37" t="s">
        <v>187</v>
      </c>
      <c r="H232" s="50"/>
      <c r="I232" s="50"/>
      <c r="J232" s="50"/>
    </row>
    <row r="233" spans="3:10" ht="12.75">
      <c r="C233" s="37" t="s">
        <v>198</v>
      </c>
      <c r="H233" s="50">
        <v>51</v>
      </c>
      <c r="I233" s="50"/>
      <c r="J233" s="50">
        <v>192</v>
      </c>
    </row>
    <row r="234" spans="8:10" ht="12.75">
      <c r="H234" s="50"/>
      <c r="I234" s="50"/>
      <c r="J234" s="50"/>
    </row>
    <row r="235" spans="2:10" ht="12.75">
      <c r="B235" s="37" t="s">
        <v>315</v>
      </c>
      <c r="H235" s="54"/>
      <c r="I235" s="54"/>
      <c r="J235" s="54"/>
    </row>
    <row r="236" spans="8:10" ht="12.75">
      <c r="H236" s="54"/>
      <c r="I236" s="54"/>
      <c r="J236" s="54"/>
    </row>
    <row r="237" spans="8:10" ht="12.75">
      <c r="H237" s="54"/>
      <c r="I237" s="54"/>
      <c r="J237" s="54"/>
    </row>
    <row r="238" spans="1:2" ht="12.75">
      <c r="A238" s="48" t="s">
        <v>144</v>
      </c>
      <c r="B238" s="3" t="s">
        <v>106</v>
      </c>
    </row>
    <row r="239" ht="12.75">
      <c r="B239" s="37" t="s">
        <v>107</v>
      </c>
    </row>
    <row r="242" spans="1:2" ht="12.75">
      <c r="A242" s="48" t="s">
        <v>160</v>
      </c>
      <c r="B242" s="3" t="s">
        <v>109</v>
      </c>
    </row>
    <row r="243" ht="12.75">
      <c r="B243" s="37" t="s">
        <v>110</v>
      </c>
    </row>
    <row r="246" spans="1:2" ht="12.75">
      <c r="A246" s="48" t="s">
        <v>188</v>
      </c>
      <c r="B246" s="3" t="s">
        <v>197</v>
      </c>
    </row>
    <row r="247" ht="12.75">
      <c r="B247" s="37" t="s">
        <v>318</v>
      </c>
    </row>
    <row r="250" spans="1:2" ht="12.75">
      <c r="A250" s="48" t="s">
        <v>203</v>
      </c>
      <c r="B250" s="3" t="s">
        <v>79</v>
      </c>
    </row>
    <row r="251" spans="1:10" ht="12.75">
      <c r="A251" s="48"/>
      <c r="B251" s="3"/>
      <c r="D251" s="166" t="s">
        <v>209</v>
      </c>
      <c r="E251" s="166"/>
      <c r="F251" s="166"/>
      <c r="H251" s="166" t="s">
        <v>210</v>
      </c>
      <c r="I251" s="166"/>
      <c r="J251" s="166"/>
    </row>
    <row r="252" spans="4:10" ht="12.75">
      <c r="D252" s="168" t="s">
        <v>4</v>
      </c>
      <c r="E252" s="168"/>
      <c r="F252" s="168"/>
      <c r="G252" s="50"/>
      <c r="H252" s="168" t="s">
        <v>293</v>
      </c>
      <c r="I252" s="168"/>
      <c r="J252" s="168"/>
    </row>
    <row r="253" spans="4:10" ht="12.75">
      <c r="D253" s="55" t="s">
        <v>309</v>
      </c>
      <c r="E253" s="56"/>
      <c r="F253" s="56" t="s">
        <v>316</v>
      </c>
      <c r="G253" s="56"/>
      <c r="H253" s="55" t="s">
        <v>309</v>
      </c>
      <c r="I253" s="49"/>
      <c r="J253" s="49" t="s">
        <v>316</v>
      </c>
    </row>
    <row r="254" spans="1:8" ht="12.75">
      <c r="A254" s="48" t="s">
        <v>88</v>
      </c>
      <c r="B254" s="3" t="s">
        <v>83</v>
      </c>
      <c r="D254" s="50"/>
      <c r="E254" s="50"/>
      <c r="F254" s="50"/>
      <c r="G254" s="50"/>
      <c r="H254" s="50"/>
    </row>
    <row r="255" spans="2:10" ht="12.75">
      <c r="B255" s="37" t="s">
        <v>80</v>
      </c>
      <c r="D255" s="53">
        <v>5080</v>
      </c>
      <c r="E255" s="53"/>
      <c r="F255" s="53">
        <v>2849</v>
      </c>
      <c r="G255" s="53"/>
      <c r="H255" s="53">
        <v>11175</v>
      </c>
      <c r="I255" s="53"/>
      <c r="J255" s="53">
        <v>16960</v>
      </c>
    </row>
    <row r="256" spans="4:8" ht="4.5" customHeight="1">
      <c r="D256" s="50"/>
      <c r="E256" s="50"/>
      <c r="F256" s="50"/>
      <c r="G256" s="50"/>
      <c r="H256" s="50"/>
    </row>
    <row r="257" spans="2:8" ht="12.75">
      <c r="B257" s="37" t="s">
        <v>81</v>
      </c>
      <c r="D257" s="50"/>
      <c r="E257" s="50"/>
      <c r="F257" s="50"/>
      <c r="G257" s="50"/>
      <c r="H257" s="50"/>
    </row>
    <row r="258" spans="2:10" ht="12.75">
      <c r="B258" s="37" t="s">
        <v>82</v>
      </c>
      <c r="D258" s="50">
        <v>98496</v>
      </c>
      <c r="E258" s="50"/>
      <c r="F258" s="50">
        <v>96925</v>
      </c>
      <c r="G258" s="50"/>
      <c r="H258" s="50">
        <v>98286</v>
      </c>
      <c r="I258" s="50"/>
      <c r="J258" s="50">
        <v>96277</v>
      </c>
    </row>
    <row r="259" spans="4:10" ht="4.5" customHeight="1">
      <c r="D259" s="50"/>
      <c r="E259" s="50"/>
      <c r="F259" s="50"/>
      <c r="G259" s="50"/>
      <c r="H259" s="50"/>
      <c r="I259" s="50"/>
      <c r="J259" s="50"/>
    </row>
    <row r="260" spans="2:10" ht="12.75">
      <c r="B260" s="37" t="s">
        <v>83</v>
      </c>
      <c r="D260" s="58">
        <f>+D255/D258*100</f>
        <v>5.157569850552306</v>
      </c>
      <c r="E260" s="50"/>
      <c r="F260" s="58">
        <f>+F255/F258*100</f>
        <v>2.9393861232912046</v>
      </c>
      <c r="G260" s="50"/>
      <c r="H260" s="59">
        <f>+H255/H258*100</f>
        <v>11.369879738721691</v>
      </c>
      <c r="J260" s="59">
        <f>+J255/J258*100</f>
        <v>17.615837635156893</v>
      </c>
    </row>
    <row r="261" spans="4:8" ht="4.5" customHeight="1">
      <c r="D261" s="50"/>
      <c r="E261" s="50"/>
      <c r="F261" s="50"/>
      <c r="G261" s="50"/>
      <c r="H261" s="50"/>
    </row>
    <row r="262" spans="1:8" ht="12.75">
      <c r="A262" s="48" t="s">
        <v>89</v>
      </c>
      <c r="B262" s="3" t="s">
        <v>84</v>
      </c>
      <c r="D262" s="50"/>
      <c r="E262" s="50"/>
      <c r="F262" s="50"/>
      <c r="G262" s="50"/>
      <c r="H262" s="50"/>
    </row>
    <row r="263" spans="2:10" ht="12.75">
      <c r="B263" s="37" t="s">
        <v>80</v>
      </c>
      <c r="D263" s="53">
        <v>5080</v>
      </c>
      <c r="E263" s="53"/>
      <c r="F263" s="53">
        <v>2849</v>
      </c>
      <c r="G263" s="53"/>
      <c r="H263" s="53">
        <v>11175</v>
      </c>
      <c r="I263" s="53"/>
      <c r="J263" s="53">
        <v>16960</v>
      </c>
    </row>
    <row r="264" spans="4:8" ht="4.5" customHeight="1">
      <c r="D264" s="50"/>
      <c r="E264" s="50"/>
      <c r="F264" s="50"/>
      <c r="G264" s="50"/>
      <c r="H264" s="50"/>
    </row>
    <row r="265" spans="2:8" ht="12.75">
      <c r="B265" s="37" t="s">
        <v>81</v>
      </c>
      <c r="D265" s="50"/>
      <c r="E265" s="50"/>
      <c r="F265" s="50"/>
      <c r="G265" s="50"/>
      <c r="H265" s="50"/>
    </row>
    <row r="266" spans="2:10" ht="12.75">
      <c r="B266" s="37" t="s">
        <v>82</v>
      </c>
      <c r="D266" s="50">
        <v>98496</v>
      </c>
      <c r="E266" s="50"/>
      <c r="F266" s="50">
        <v>97125</v>
      </c>
      <c r="G266" s="50"/>
      <c r="H266" s="50">
        <v>98286</v>
      </c>
      <c r="I266" s="50"/>
      <c r="J266" s="50">
        <v>96802</v>
      </c>
    </row>
    <row r="267" ht="4.5" customHeight="1"/>
    <row r="268" spans="2:10" ht="12.75">
      <c r="B268" s="37" t="s">
        <v>84</v>
      </c>
      <c r="D268" s="58">
        <f>+D263/D266*100</f>
        <v>5.157569850552306</v>
      </c>
      <c r="F268" s="59">
        <f>+F263/F266*100</f>
        <v>2.933333333333333</v>
      </c>
      <c r="H268" s="59">
        <f>+H263/H266*100</f>
        <v>11.369879738721691</v>
      </c>
      <c r="J268" s="59">
        <f>+J263/J266*100</f>
        <v>17.520299167372574</v>
      </c>
    </row>
    <row r="269" ht="12.75">
      <c r="B269" s="37" t="s">
        <v>321</v>
      </c>
    </row>
    <row r="270" ht="12.75">
      <c r="A270" s="106"/>
    </row>
    <row r="271" ht="12.75">
      <c r="A271" s="106"/>
    </row>
    <row r="272" ht="12.75">
      <c r="A272" s="106"/>
    </row>
    <row r="273" ht="12.75">
      <c r="A273" s="106"/>
    </row>
    <row r="274" ht="12.75">
      <c r="A274" s="106"/>
    </row>
    <row r="277" ht="12.75">
      <c r="A277" s="37" t="s">
        <v>127</v>
      </c>
    </row>
    <row r="279" ht="12.75">
      <c r="A279" s="37" t="s">
        <v>128</v>
      </c>
    </row>
    <row r="280" ht="12.75">
      <c r="A280" s="37" t="s">
        <v>129</v>
      </c>
    </row>
    <row r="281" ht="12.75">
      <c r="A281" s="37" t="s">
        <v>317</v>
      </c>
    </row>
  </sheetData>
  <mergeCells count="14">
    <mergeCell ref="H228:J228"/>
    <mergeCell ref="H175:J175"/>
    <mergeCell ref="H174:J174"/>
    <mergeCell ref="D175:F175"/>
    <mergeCell ref="D174:F174"/>
    <mergeCell ref="D252:F252"/>
    <mergeCell ref="H252:J252"/>
    <mergeCell ref="H229:J229"/>
    <mergeCell ref="D251:F251"/>
    <mergeCell ref="H251:J251"/>
    <mergeCell ref="D160:F160"/>
    <mergeCell ref="H160:J160"/>
    <mergeCell ref="D161:F161"/>
    <mergeCell ref="H161:J161"/>
  </mergeCells>
  <printOptions/>
  <pageMargins left="0.75" right="0" top="0.6" bottom="0" header="0.5" footer="0.5"/>
  <pageSetup horizontalDpi="360" verticalDpi="360" orientation="portrait" paperSize="9" scale="90" r:id="rId1"/>
  <rowBreaks count="3" manualBreakCount="3">
    <brk id="68" max="10" man="1"/>
    <brk id="154" max="10" man="1"/>
    <brk id="2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YEW LEAN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 &amp; CO. SDN BHD</dc:creator>
  <cp:keywords/>
  <dc:description/>
  <cp:lastModifiedBy> </cp:lastModifiedBy>
  <cp:lastPrinted>2005-02-23T07:45:25Z</cp:lastPrinted>
  <dcterms:created xsi:type="dcterms:W3CDTF">2002-11-16T00:45:14Z</dcterms:created>
  <dcterms:modified xsi:type="dcterms:W3CDTF">2005-02-24T04:01:31Z</dcterms:modified>
  <cp:category/>
  <cp:version/>
  <cp:contentType/>
  <cp:contentStatus/>
</cp:coreProperties>
</file>